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6380" windowHeight="8190" tabRatio="988" activeTab="3"/>
  </bookViews>
  <sheets>
    <sheet name="ROUND1" sheetId="1" r:id="rId1"/>
    <sheet name="Tür" sheetId="2" r:id="rId2"/>
    <sheet name="Mitte" sheetId="3" r:id="rId3"/>
    <sheet name="Schrank" sheetId="4" r:id="rId4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4" l="1"/>
  <c r="C3" i="3"/>
  <c r="C3" i="2"/>
  <c r="M71" i="2" l="1"/>
  <c r="M70" i="2"/>
  <c r="M68" i="2"/>
  <c r="L68" i="2"/>
  <c r="K68" i="2"/>
  <c r="J68" i="2"/>
  <c r="I68" i="2"/>
  <c r="H68" i="2"/>
  <c r="G68" i="2"/>
  <c r="F68" i="2"/>
  <c r="E68" i="2"/>
  <c r="D68" i="2"/>
  <c r="M67" i="2"/>
  <c r="L67" i="2"/>
  <c r="K67" i="2"/>
  <c r="J67" i="2"/>
  <c r="I67" i="2"/>
  <c r="H67" i="2"/>
  <c r="G67" i="2"/>
  <c r="F67" i="2"/>
  <c r="E67" i="2"/>
  <c r="D67" i="2"/>
  <c r="M66" i="2"/>
  <c r="L66" i="2"/>
  <c r="K66" i="2"/>
  <c r="J66" i="2"/>
  <c r="I66" i="2"/>
  <c r="H66" i="2"/>
  <c r="G66" i="2"/>
  <c r="F66" i="2"/>
  <c r="E66" i="2"/>
  <c r="D66" i="2"/>
  <c r="M65" i="2"/>
  <c r="L65" i="2"/>
  <c r="K65" i="2"/>
  <c r="J65" i="2"/>
  <c r="I65" i="2"/>
  <c r="H65" i="2"/>
  <c r="G65" i="2"/>
  <c r="F65" i="2"/>
  <c r="E65" i="2"/>
  <c r="D65" i="2"/>
  <c r="M64" i="2"/>
  <c r="L64" i="2"/>
  <c r="K64" i="2"/>
  <c r="J64" i="2"/>
  <c r="I64" i="2"/>
  <c r="H64" i="2"/>
  <c r="G64" i="2"/>
  <c r="F64" i="2"/>
  <c r="E64" i="2"/>
  <c r="D64" i="2"/>
  <c r="M63" i="2"/>
  <c r="L63" i="2"/>
  <c r="K63" i="2"/>
  <c r="J63" i="2"/>
  <c r="I63" i="2"/>
  <c r="H63" i="2"/>
  <c r="G63" i="2"/>
  <c r="F63" i="2"/>
  <c r="E63" i="2"/>
  <c r="D63" i="2"/>
  <c r="M62" i="2"/>
  <c r="L62" i="2"/>
  <c r="K62" i="2"/>
  <c r="J62" i="2"/>
  <c r="I62" i="2"/>
  <c r="H62" i="2"/>
  <c r="G62" i="2"/>
  <c r="F62" i="2"/>
  <c r="E62" i="2"/>
  <c r="D62" i="2"/>
  <c r="M61" i="2"/>
  <c r="L61" i="2"/>
  <c r="K61" i="2"/>
  <c r="J61" i="2"/>
  <c r="I61" i="2"/>
  <c r="H61" i="2"/>
  <c r="G61" i="2"/>
  <c r="F61" i="2"/>
  <c r="E61" i="2"/>
  <c r="D61" i="2"/>
  <c r="M60" i="2"/>
  <c r="L60" i="2"/>
  <c r="K60" i="2" s="1"/>
  <c r="J60" i="2"/>
  <c r="I60" i="2"/>
  <c r="H60" i="2"/>
  <c r="G60" i="2"/>
  <c r="F60" i="2"/>
  <c r="E60" i="2"/>
  <c r="D60" i="2"/>
  <c r="M59" i="2"/>
  <c r="L59" i="2"/>
  <c r="K59" i="2"/>
  <c r="J59" i="2"/>
  <c r="I59" i="2"/>
  <c r="H59" i="2"/>
  <c r="G59" i="2"/>
  <c r="F59" i="2"/>
  <c r="E59" i="2"/>
  <c r="D59" i="2"/>
  <c r="M58" i="2"/>
  <c r="L58" i="2"/>
  <c r="K58" i="2" s="1"/>
  <c r="J58" i="2"/>
  <c r="I58" i="2"/>
  <c r="H58" i="2"/>
  <c r="G58" i="2"/>
  <c r="F58" i="2"/>
  <c r="E58" i="2"/>
  <c r="D58" i="2"/>
  <c r="M57" i="2"/>
  <c r="L70" i="2" s="1"/>
  <c r="L71" i="2" s="1"/>
  <c r="L57" i="2"/>
  <c r="K57" i="2" s="1"/>
  <c r="K70" i="2" s="1"/>
  <c r="K71" i="2" s="1"/>
  <c r="J57" i="2"/>
  <c r="J70" i="2" s="1"/>
  <c r="J71" i="2" s="1"/>
  <c r="I57" i="2"/>
  <c r="I70" i="2" s="1"/>
  <c r="I71" i="2" s="1"/>
  <c r="H57" i="2"/>
  <c r="H70" i="2" s="1"/>
  <c r="H71" i="2" s="1"/>
  <c r="G57" i="2"/>
  <c r="G70" i="2" s="1"/>
  <c r="G71" i="2" s="1"/>
  <c r="F57" i="2"/>
  <c r="F70" i="2" s="1"/>
  <c r="F71" i="2" s="1"/>
  <c r="E57" i="2"/>
  <c r="E70" i="2" s="1"/>
  <c r="E71" i="2" s="1"/>
  <c r="D57" i="2"/>
  <c r="D70" i="2" s="1"/>
  <c r="D71" i="2" s="1"/>
  <c r="M68" i="4"/>
  <c r="L68" i="4"/>
  <c r="K68" i="4"/>
  <c r="J68" i="4"/>
  <c r="I68" i="4"/>
  <c r="H68" i="4"/>
  <c r="G68" i="4"/>
  <c r="F68" i="4"/>
  <c r="E68" i="4"/>
  <c r="D68" i="4"/>
  <c r="M67" i="4"/>
  <c r="L67" i="4"/>
  <c r="K67" i="4"/>
  <c r="J67" i="4"/>
  <c r="I67" i="4"/>
  <c r="H67" i="4"/>
  <c r="G67" i="4"/>
  <c r="F67" i="4"/>
  <c r="E67" i="4"/>
  <c r="D67" i="4"/>
  <c r="M66" i="4"/>
  <c r="L66" i="4"/>
  <c r="K66" i="4"/>
  <c r="J66" i="4"/>
  <c r="I66" i="4"/>
  <c r="H66" i="4"/>
  <c r="G66" i="4"/>
  <c r="F66" i="4"/>
  <c r="E66" i="4"/>
  <c r="D66" i="4"/>
  <c r="M65" i="4"/>
  <c r="L65" i="4"/>
  <c r="K65" i="4"/>
  <c r="J65" i="4"/>
  <c r="I65" i="4"/>
  <c r="H65" i="4"/>
  <c r="G65" i="4"/>
  <c r="F65" i="4"/>
  <c r="E65" i="4"/>
  <c r="D65" i="4"/>
  <c r="M64" i="4"/>
  <c r="L64" i="4"/>
  <c r="K64" i="4"/>
  <c r="J64" i="4"/>
  <c r="I64" i="4"/>
  <c r="H64" i="4"/>
  <c r="G64" i="4"/>
  <c r="F64" i="4"/>
  <c r="E64" i="4"/>
  <c r="D64" i="4"/>
  <c r="M63" i="4"/>
  <c r="L63" i="4"/>
  <c r="K63" i="4"/>
  <c r="J63" i="4"/>
  <c r="I63" i="4"/>
  <c r="H63" i="4"/>
  <c r="G63" i="4"/>
  <c r="F63" i="4"/>
  <c r="E63" i="4"/>
  <c r="D63" i="4"/>
  <c r="M62" i="4"/>
  <c r="L62" i="4"/>
  <c r="K62" i="4"/>
  <c r="J62" i="4"/>
  <c r="I62" i="4"/>
  <c r="H62" i="4"/>
  <c r="G62" i="4"/>
  <c r="F62" i="4"/>
  <c r="E62" i="4"/>
  <c r="D62" i="4"/>
  <c r="M61" i="4"/>
  <c r="L61" i="4"/>
  <c r="K61" i="4"/>
  <c r="J61" i="4"/>
  <c r="I61" i="4"/>
  <c r="H61" i="4"/>
  <c r="G61" i="4"/>
  <c r="F61" i="4"/>
  <c r="E61" i="4"/>
  <c r="D61" i="4"/>
  <c r="M60" i="4"/>
  <c r="L60" i="4"/>
  <c r="K60" i="4"/>
  <c r="J60" i="4"/>
  <c r="I60" i="4"/>
  <c r="H60" i="4"/>
  <c r="G60" i="4"/>
  <c r="F60" i="4"/>
  <c r="E60" i="4"/>
  <c r="D60" i="4"/>
  <c r="M59" i="4"/>
  <c r="L59" i="4"/>
  <c r="K59" i="4"/>
  <c r="J59" i="4"/>
  <c r="I59" i="4"/>
  <c r="H59" i="4"/>
  <c r="G59" i="4"/>
  <c r="F59" i="4"/>
  <c r="E59" i="4"/>
  <c r="D59" i="4"/>
  <c r="M58" i="4"/>
  <c r="L58" i="4"/>
  <c r="K58" i="4"/>
  <c r="J58" i="4"/>
  <c r="I58" i="4"/>
  <c r="H58" i="4"/>
  <c r="G58" i="4"/>
  <c r="F58" i="4"/>
  <c r="E58" i="4"/>
  <c r="D58" i="4"/>
  <c r="M57" i="4"/>
  <c r="L70" i="4" s="1"/>
  <c r="L71" i="4" s="1"/>
  <c r="L57" i="4"/>
  <c r="K57" i="4"/>
  <c r="K70" i="4" s="1"/>
  <c r="K71" i="4" s="1"/>
  <c r="J57" i="4"/>
  <c r="J70" i="4" s="1"/>
  <c r="J71" i="4" s="1"/>
  <c r="I57" i="4"/>
  <c r="I70" i="4" s="1"/>
  <c r="I71" i="4" s="1"/>
  <c r="H57" i="4"/>
  <c r="H70" i="4" s="1"/>
  <c r="H71" i="4" s="1"/>
  <c r="G57" i="4"/>
  <c r="G70" i="4" s="1"/>
  <c r="G71" i="4" s="1"/>
  <c r="F57" i="4"/>
  <c r="F70" i="4" s="1"/>
  <c r="F71" i="4" s="1"/>
  <c r="E57" i="4"/>
  <c r="E70" i="4" s="1"/>
  <c r="E71" i="4" s="1"/>
  <c r="D57" i="4"/>
  <c r="D70" i="4" s="1"/>
  <c r="D71" i="4" s="1"/>
  <c r="K58" i="3"/>
  <c r="K59" i="3"/>
  <c r="K60" i="3"/>
  <c r="K61" i="3"/>
  <c r="K62" i="3"/>
  <c r="K63" i="3"/>
  <c r="K64" i="3"/>
  <c r="K65" i="3"/>
  <c r="K66" i="3"/>
  <c r="K67" i="3"/>
  <c r="K68" i="3"/>
  <c r="K57" i="3"/>
  <c r="L58" i="3"/>
  <c r="L59" i="3"/>
  <c r="L60" i="3"/>
  <c r="L61" i="3"/>
  <c r="L62" i="3"/>
  <c r="L63" i="3"/>
  <c r="L64" i="3"/>
  <c r="L65" i="3"/>
  <c r="L66" i="3"/>
  <c r="L67" i="3"/>
  <c r="L68" i="3"/>
  <c r="L57" i="3"/>
  <c r="L70" i="3" l="1"/>
  <c r="L71" i="3" s="1"/>
  <c r="M58" i="3"/>
  <c r="M59" i="3"/>
  <c r="M60" i="3"/>
  <c r="M61" i="3"/>
  <c r="M62" i="3"/>
  <c r="M63" i="3"/>
  <c r="M64" i="3"/>
  <c r="M65" i="3"/>
  <c r="M66" i="3"/>
  <c r="M67" i="3"/>
  <c r="M68" i="3"/>
  <c r="M57" i="3"/>
  <c r="J22" i="4" l="1"/>
  <c r="I22" i="4"/>
  <c r="H22" i="4"/>
  <c r="G22" i="4"/>
  <c r="F22" i="4"/>
  <c r="E22" i="4"/>
  <c r="D22" i="4"/>
  <c r="M20" i="4"/>
  <c r="K20" i="4"/>
  <c r="C20" i="4"/>
  <c r="M19" i="4"/>
  <c r="K19" i="4"/>
  <c r="C19" i="4"/>
  <c r="M18" i="4"/>
  <c r="K18" i="4"/>
  <c r="C18" i="4"/>
  <c r="M17" i="4"/>
  <c r="K17" i="4"/>
  <c r="C17" i="4"/>
  <c r="M16" i="4"/>
  <c r="K16" i="4"/>
  <c r="C16" i="4"/>
  <c r="M15" i="4"/>
  <c r="K15" i="4"/>
  <c r="C15" i="4"/>
  <c r="M14" i="4"/>
  <c r="K14" i="4"/>
  <c r="C14" i="4"/>
  <c r="M13" i="4"/>
  <c r="K13" i="4"/>
  <c r="C13" i="4"/>
  <c r="M12" i="4"/>
  <c r="K12" i="4"/>
  <c r="C12" i="4"/>
  <c r="M11" i="4"/>
  <c r="K11" i="4"/>
  <c r="C11" i="4"/>
  <c r="M10" i="4"/>
  <c r="K10" i="4"/>
  <c r="C10" i="4"/>
  <c r="M9" i="4"/>
  <c r="K9" i="4"/>
  <c r="C9" i="4"/>
  <c r="J22" i="3"/>
  <c r="I22" i="3"/>
  <c r="H22" i="3"/>
  <c r="G22" i="3"/>
  <c r="F22" i="3"/>
  <c r="E22" i="3"/>
  <c r="D22" i="3"/>
  <c r="M20" i="3"/>
  <c r="K20" i="3"/>
  <c r="C20" i="3"/>
  <c r="M19" i="3"/>
  <c r="K19" i="3"/>
  <c r="C19" i="3"/>
  <c r="M18" i="3"/>
  <c r="K18" i="3"/>
  <c r="C18" i="3"/>
  <c r="M17" i="3"/>
  <c r="K17" i="3"/>
  <c r="C17" i="3"/>
  <c r="M16" i="3"/>
  <c r="K16" i="3"/>
  <c r="C16" i="3"/>
  <c r="M15" i="3"/>
  <c r="K15" i="3"/>
  <c r="C15" i="3"/>
  <c r="M14" i="3"/>
  <c r="K14" i="3"/>
  <c r="C14" i="3"/>
  <c r="M13" i="3"/>
  <c r="K13" i="3"/>
  <c r="C13" i="3"/>
  <c r="M12" i="3"/>
  <c r="K12" i="3"/>
  <c r="C12" i="3"/>
  <c r="M11" i="3"/>
  <c r="K11" i="3"/>
  <c r="C11" i="3"/>
  <c r="M10" i="3"/>
  <c r="K10" i="3"/>
  <c r="C10" i="3"/>
  <c r="M9" i="3"/>
  <c r="K9" i="3"/>
  <c r="C9" i="3"/>
  <c r="J22" i="2"/>
  <c r="I22" i="2"/>
  <c r="H22" i="2"/>
  <c r="G22" i="2"/>
  <c r="F22" i="2"/>
  <c r="E22" i="2"/>
  <c r="D22" i="2"/>
  <c r="M20" i="2"/>
  <c r="K20" i="2"/>
  <c r="C20" i="2"/>
  <c r="M19" i="2"/>
  <c r="K19" i="2"/>
  <c r="C19" i="2"/>
  <c r="M18" i="2"/>
  <c r="K18" i="2"/>
  <c r="C18" i="2"/>
  <c r="M17" i="2"/>
  <c r="K17" i="2"/>
  <c r="C17" i="2"/>
  <c r="M16" i="2"/>
  <c r="K16" i="2"/>
  <c r="C16" i="2"/>
  <c r="M15" i="2"/>
  <c r="K15" i="2"/>
  <c r="C15" i="2"/>
  <c r="M14" i="2"/>
  <c r="K14" i="2"/>
  <c r="C14" i="2"/>
  <c r="M13" i="2"/>
  <c r="K13" i="2"/>
  <c r="C13" i="2"/>
  <c r="M12" i="2"/>
  <c r="K12" i="2"/>
  <c r="C12" i="2"/>
  <c r="M11" i="2"/>
  <c r="K11" i="2"/>
  <c r="C11" i="2"/>
  <c r="M10" i="2"/>
  <c r="K10" i="2"/>
  <c r="C10" i="2"/>
  <c r="M9" i="2"/>
  <c r="K9" i="2"/>
  <c r="C9" i="2"/>
  <c r="Y3" i="1"/>
  <c r="O3" i="1"/>
  <c r="E3" i="1"/>
  <c r="L16" i="3" l="1"/>
  <c r="N16" i="3" s="1"/>
  <c r="L18" i="3"/>
  <c r="N18" i="3" s="1"/>
  <c r="L15" i="4"/>
  <c r="N15" i="4" s="1"/>
  <c r="L10" i="3"/>
  <c r="N10" i="3" s="1"/>
  <c r="L12" i="3"/>
  <c r="N12" i="3" s="1"/>
  <c r="L17" i="4"/>
  <c r="N17" i="4" s="1"/>
  <c r="C22" i="2"/>
  <c r="C22" i="3"/>
  <c r="I23" i="3" s="1"/>
  <c r="L19" i="4"/>
  <c r="N19" i="4" s="1"/>
  <c r="L14" i="3"/>
  <c r="N14" i="3" s="1"/>
  <c r="L13" i="4"/>
  <c r="N13" i="4" s="1"/>
  <c r="L15" i="2"/>
  <c r="N15" i="2" s="1"/>
  <c r="M22" i="4"/>
  <c r="E29" i="4" s="1"/>
  <c r="Y8" i="1" s="1"/>
  <c r="L10" i="4"/>
  <c r="N10" i="4" s="1"/>
  <c r="L12" i="4"/>
  <c r="N12" i="4" s="1"/>
  <c r="L14" i="4"/>
  <c r="N14" i="4" s="1"/>
  <c r="L16" i="4"/>
  <c r="N16" i="4" s="1"/>
  <c r="L18" i="4"/>
  <c r="N18" i="4" s="1"/>
  <c r="L20" i="4"/>
  <c r="N20" i="4" s="1"/>
  <c r="J59" i="3"/>
  <c r="J61" i="3"/>
  <c r="J63" i="3"/>
  <c r="J65" i="3"/>
  <c r="J67" i="3"/>
  <c r="M22" i="3"/>
  <c r="E29" i="3" s="1"/>
  <c r="O8" i="1" s="1"/>
  <c r="L11" i="3"/>
  <c r="N11" i="3" s="1"/>
  <c r="L13" i="3"/>
  <c r="N13" i="3" s="1"/>
  <c r="L15" i="3"/>
  <c r="N15" i="3" s="1"/>
  <c r="L17" i="3"/>
  <c r="N17" i="3" s="1"/>
  <c r="L19" i="3"/>
  <c r="N19" i="3" s="1"/>
  <c r="L20" i="3"/>
  <c r="N20" i="3" s="1"/>
  <c r="J58" i="3"/>
  <c r="J60" i="3"/>
  <c r="J62" i="3"/>
  <c r="J64" i="3"/>
  <c r="J66" i="3"/>
  <c r="J68" i="3"/>
  <c r="L19" i="2"/>
  <c r="N19" i="2" s="1"/>
  <c r="L17" i="2"/>
  <c r="N17" i="2" s="1"/>
  <c r="L12" i="2"/>
  <c r="N12" i="2" s="1"/>
  <c r="L18" i="2"/>
  <c r="N18" i="2" s="1"/>
  <c r="L20" i="2"/>
  <c r="N20" i="2" s="1"/>
  <c r="L16" i="2"/>
  <c r="N16" i="2" s="1"/>
  <c r="L14" i="2"/>
  <c r="N14" i="2" s="1"/>
  <c r="L13" i="2"/>
  <c r="N13" i="2" s="1"/>
  <c r="L11" i="2"/>
  <c r="N11" i="2" s="1"/>
  <c r="M22" i="2"/>
  <c r="E29" i="2" s="1"/>
  <c r="E8" i="1" s="1"/>
  <c r="L10" i="2"/>
  <c r="N10" i="2" s="1"/>
  <c r="I23" i="2"/>
  <c r="G23" i="3"/>
  <c r="D23" i="3"/>
  <c r="H23" i="3"/>
  <c r="L9" i="2"/>
  <c r="K22" i="2"/>
  <c r="J57" i="3"/>
  <c r="H57" i="3"/>
  <c r="F57" i="3"/>
  <c r="D57" i="3"/>
  <c r="K22" i="3"/>
  <c r="I57" i="3"/>
  <c r="G57" i="3"/>
  <c r="E57" i="3"/>
  <c r="E58" i="3"/>
  <c r="G58" i="3"/>
  <c r="I58" i="3"/>
  <c r="E59" i="3"/>
  <c r="G59" i="3"/>
  <c r="I59" i="3"/>
  <c r="E60" i="3"/>
  <c r="G60" i="3"/>
  <c r="I60" i="3"/>
  <c r="E61" i="3"/>
  <c r="G61" i="3"/>
  <c r="I61" i="3"/>
  <c r="E62" i="3"/>
  <c r="G62" i="3"/>
  <c r="I62" i="3"/>
  <c r="E63" i="3"/>
  <c r="G63" i="3"/>
  <c r="I63" i="3"/>
  <c r="E64" i="3"/>
  <c r="G64" i="3"/>
  <c r="I64" i="3"/>
  <c r="E65" i="3"/>
  <c r="G65" i="3"/>
  <c r="I65" i="3"/>
  <c r="E66" i="3"/>
  <c r="G66" i="3"/>
  <c r="I66" i="3"/>
  <c r="E67" i="3"/>
  <c r="G67" i="3"/>
  <c r="I67" i="3"/>
  <c r="E68" i="3"/>
  <c r="G68" i="3"/>
  <c r="I68" i="3"/>
  <c r="K22" i="4"/>
  <c r="L9" i="3"/>
  <c r="D58" i="3"/>
  <c r="F58" i="3"/>
  <c r="H58" i="3"/>
  <c r="D59" i="3"/>
  <c r="F59" i="3"/>
  <c r="H59" i="3"/>
  <c r="D60" i="3"/>
  <c r="F60" i="3"/>
  <c r="H60" i="3"/>
  <c r="D61" i="3"/>
  <c r="F61" i="3"/>
  <c r="H61" i="3"/>
  <c r="D62" i="3"/>
  <c r="F62" i="3"/>
  <c r="H62" i="3"/>
  <c r="D63" i="3"/>
  <c r="F63" i="3"/>
  <c r="H63" i="3"/>
  <c r="D64" i="3"/>
  <c r="F64" i="3"/>
  <c r="H64" i="3"/>
  <c r="D65" i="3"/>
  <c r="F65" i="3"/>
  <c r="H65" i="3"/>
  <c r="D66" i="3"/>
  <c r="F66" i="3"/>
  <c r="H66" i="3"/>
  <c r="D67" i="3"/>
  <c r="F67" i="3"/>
  <c r="H67" i="3"/>
  <c r="D68" i="3"/>
  <c r="F68" i="3"/>
  <c r="H68" i="3"/>
  <c r="C22" i="4"/>
  <c r="D23" i="4" s="1"/>
  <c r="L11" i="4"/>
  <c r="N11" i="4" s="1"/>
  <c r="F23" i="4"/>
  <c r="J23" i="4"/>
  <c r="L9" i="4"/>
  <c r="H23" i="4" l="1"/>
  <c r="K23" i="2"/>
  <c r="J23" i="3"/>
  <c r="E23" i="3"/>
  <c r="K23" i="3"/>
  <c r="J70" i="3"/>
  <c r="J71" i="3" s="1"/>
  <c r="F23" i="3"/>
  <c r="D23" i="2"/>
  <c r="H23" i="2"/>
  <c r="G23" i="2"/>
  <c r="J23" i="2"/>
  <c r="F23" i="2"/>
  <c r="E23" i="2"/>
  <c r="L22" i="4"/>
  <c r="N9" i="4"/>
  <c r="N22" i="4" s="1"/>
  <c r="E70" i="3"/>
  <c r="E71" i="3" s="1"/>
  <c r="I70" i="3"/>
  <c r="I71" i="3" s="1"/>
  <c r="D70" i="3"/>
  <c r="D71" i="3" s="1"/>
  <c r="H70" i="3"/>
  <c r="H71" i="3" s="1"/>
  <c r="I23" i="4"/>
  <c r="G23" i="4"/>
  <c r="E23" i="4"/>
  <c r="N9" i="3"/>
  <c r="N22" i="3" s="1"/>
  <c r="L22" i="3"/>
  <c r="K23" i="4"/>
  <c r="G70" i="3"/>
  <c r="G71" i="3" s="1"/>
  <c r="F70" i="3"/>
  <c r="F71" i="3" s="1"/>
  <c r="N9" i="2"/>
  <c r="N22" i="2" s="1"/>
  <c r="L22" i="2"/>
  <c r="L23" i="2" l="1"/>
  <c r="E27" i="2"/>
  <c r="L23" i="3"/>
  <c r="E27" i="3"/>
  <c r="K70" i="3"/>
  <c r="K71" i="3" s="1"/>
  <c r="E27" i="4"/>
  <c r="L23" i="4"/>
  <c r="L27" i="3" l="1"/>
  <c r="O6" i="1"/>
  <c r="S6" i="1" s="1"/>
  <c r="L27" i="2"/>
  <c r="E6" i="1"/>
  <c r="I6" i="1" s="1"/>
  <c r="L27" i="4"/>
  <c r="Y6" i="1"/>
  <c r="AC6" i="1" s="1"/>
</calcChain>
</file>

<file path=xl/sharedStrings.xml><?xml version="1.0" encoding="utf-8"?>
<sst xmlns="http://schemas.openxmlformats.org/spreadsheetml/2006/main" count="121" uniqueCount="31">
  <si>
    <t>Punke für Stromverkauf:</t>
  </si>
  <si>
    <t>Ergebnis</t>
  </si>
  <si>
    <t>Umweltschutz Strafe</t>
  </si>
  <si>
    <t>Team:</t>
  </si>
  <si>
    <t>Wind</t>
  </si>
  <si>
    <t>G&amp;D</t>
  </si>
  <si>
    <t>Solar</t>
  </si>
  <si>
    <t>Demand Profiles</t>
  </si>
  <si>
    <t>Kohle</t>
  </si>
  <si>
    <t>Wasser</t>
  </si>
  <si>
    <t>Gas</t>
  </si>
  <si>
    <t>Spielstunde</t>
  </si>
  <si>
    <t>Verbrauch</t>
  </si>
  <si>
    <t>Tages zeit</t>
  </si>
  <si>
    <t>Punkte</t>
  </si>
  <si>
    <t>Verbrauch 1</t>
  </si>
  <si>
    <t>Verbrauch 2</t>
  </si>
  <si>
    <t>Emissions Strafe</t>
  </si>
  <si>
    <t>Verbrauchskurven</t>
  </si>
  <si>
    <t>Fusion</t>
  </si>
  <si>
    <t>Punktestand</t>
  </si>
  <si>
    <t>Gesamt</t>
  </si>
  <si>
    <t>Verbrauchskurve:</t>
  </si>
  <si>
    <t>Runde 2</t>
  </si>
  <si>
    <r>
      <t>Punkte f</t>
    </r>
    <r>
      <rPr>
        <sz val="14"/>
        <color rgb="FFFFFFFF"/>
        <rFont val="Calibri"/>
        <family val="2"/>
      </rPr>
      <t>ü</t>
    </r>
    <r>
      <rPr>
        <sz val="14"/>
        <color rgb="FFFFFFFF"/>
        <rFont val="Arial"/>
        <family val="2"/>
        <charset val="1"/>
      </rPr>
      <t>r Stromverkauf</t>
    </r>
  </si>
  <si>
    <r>
      <t>CO</t>
    </r>
    <r>
      <rPr>
        <vertAlign val="subscript"/>
        <sz val="14"/>
        <color rgb="FF000000"/>
        <rFont val="Arial"/>
        <family val="2"/>
      </rPr>
      <t>2</t>
    </r>
    <r>
      <rPr>
        <sz val="14"/>
        <color rgb="FF000000"/>
        <rFont val="Arial"/>
        <family val="2"/>
        <charset val="1"/>
      </rPr>
      <t xml:space="preserve">-Strafe </t>
    </r>
  </si>
  <si>
    <t>Punkte für Stromverkauf</t>
  </si>
  <si>
    <r>
      <t>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  <charset val="1"/>
      </rPr>
      <t xml:space="preserve">-Strafe </t>
    </r>
  </si>
  <si>
    <t xml:space="preserve"> </t>
  </si>
  <si>
    <t>zu viel</t>
  </si>
  <si>
    <t>zu wenig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</si>
</sst>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4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FFFFFF"/>
      <name val="Calibri"/>
      <family val="2"/>
    </font>
    <font>
      <vertAlign val="subscript"/>
      <sz val="14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30A0"/>
        <bgColor rgb="FF993366"/>
      </patternFill>
    </fill>
    <fill>
      <patternFill patternType="solid">
        <fgColor rgb="FFCFFF43"/>
        <bgColor rgb="FFD0FF44"/>
      </patternFill>
    </fill>
    <fill>
      <patternFill patternType="solid">
        <fgColor rgb="FFD0FF44"/>
        <bgColor rgb="FFCFFF43"/>
      </patternFill>
    </fill>
    <fill>
      <patternFill patternType="solid">
        <fgColor rgb="FF7F7F7F"/>
        <bgColor rgb="FF878787"/>
      </patternFill>
    </fill>
    <fill>
      <patternFill patternType="solid">
        <fgColor rgb="FFD9D9D9"/>
        <bgColor rgb="FFE4E1DD"/>
      </patternFill>
    </fill>
    <fill>
      <patternFill patternType="solid">
        <fgColor rgb="FF000000"/>
        <bgColor rgb="FF262626"/>
      </patternFill>
    </fill>
    <fill>
      <patternFill patternType="solid">
        <fgColor rgb="FF0070C0"/>
        <bgColor rgb="FF008080"/>
      </patternFill>
    </fill>
    <fill>
      <patternFill patternType="solid">
        <fgColor rgb="FFE4E1DD"/>
        <bgColor rgb="FFD9D9D9"/>
      </patternFill>
    </fill>
    <fill>
      <patternFill patternType="solid">
        <fgColor theme="4"/>
        <bgColor rgb="FFE28E1E"/>
      </patternFill>
    </fill>
    <fill>
      <patternFill patternType="solid">
        <fgColor theme="8"/>
        <bgColor rgb="FFFF6700"/>
      </patternFill>
    </fill>
    <fill>
      <patternFill patternType="solid">
        <fgColor theme="5"/>
        <bgColor rgb="FFE28E1E"/>
      </patternFill>
    </fill>
    <fill>
      <patternFill patternType="solid">
        <fgColor theme="7"/>
        <bgColor rgb="FFD0FF44"/>
      </patternFill>
    </fill>
    <fill>
      <patternFill patternType="solid">
        <fgColor theme="9"/>
        <bgColor rgb="FF008080"/>
      </patternFill>
    </fill>
  </fills>
  <borders count="4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2060"/>
      </left>
      <right style="thin">
        <color rgb="FFFFFFFF"/>
      </right>
      <top style="double">
        <color rgb="FF00206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2060"/>
      </top>
      <bottom style="thin">
        <color rgb="FFFFFFFF"/>
      </bottom>
      <diagonal/>
    </border>
    <border>
      <left style="thin">
        <color rgb="FFFFFFFF"/>
      </left>
      <right style="double">
        <color rgb="FF002060"/>
      </right>
      <top style="double">
        <color rgb="FF002060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double">
        <color rgb="FF002060"/>
      </left>
      <right style="medium">
        <color rgb="FFFFFFFF"/>
      </right>
      <top style="double">
        <color rgb="FF00206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206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2060"/>
      </right>
      <top style="thin">
        <color rgb="FFFFFFFF"/>
      </top>
      <bottom style="thin">
        <color rgb="FFFFFFFF"/>
      </bottom>
      <diagonal/>
    </border>
    <border>
      <left style="double">
        <color rgb="FF002060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double">
        <color rgb="FF00206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uble">
        <color rgb="FF002060"/>
      </left>
      <right style="thin">
        <color rgb="FFFFFFFF"/>
      </right>
      <top style="thin">
        <color rgb="FFFFFFFF"/>
      </top>
      <bottom style="double">
        <color rgb="FF00206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rgb="FF002060"/>
      </bottom>
      <diagonal/>
    </border>
    <border>
      <left style="thin">
        <color rgb="FFFFFFFF"/>
      </left>
      <right style="double">
        <color rgb="FF002060"/>
      </right>
      <top style="thin">
        <color rgb="FFFFFFFF"/>
      </top>
      <bottom style="double">
        <color rgb="FF002060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 style="double">
        <color rgb="FF002060"/>
      </left>
      <right style="medium">
        <color rgb="FFFFFFFF"/>
      </right>
      <top style="thin">
        <color rgb="FFFFFFFF"/>
      </top>
      <bottom style="double">
        <color rgb="FF002060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9" fontId="10" fillId="0" borderId="0" applyBorder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7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7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0" borderId="0" xfId="0" applyFont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7" fillId="7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9" fontId="0" fillId="0" borderId="0" xfId="1" applyFont="1" applyBorder="1" applyAlignment="1" applyProtection="1"/>
    <xf numFmtId="0" fontId="0" fillId="0" borderId="0" xfId="1" applyNumberFormat="1" applyFont="1" applyBorder="1" applyAlignment="1" applyProtection="1"/>
    <xf numFmtId="0" fontId="0" fillId="0" borderId="30" xfId="0" applyFont="1" applyBorder="1"/>
    <xf numFmtId="0" fontId="0" fillId="0" borderId="31" xfId="0" applyBorder="1"/>
    <xf numFmtId="0" fontId="0" fillId="0" borderId="32" xfId="0" applyFont="1" applyBorder="1"/>
    <xf numFmtId="0" fontId="0" fillId="0" borderId="33" xfId="0" applyBorder="1"/>
    <xf numFmtId="0" fontId="0" fillId="0" borderId="34" xfId="0" applyFont="1" applyBorder="1"/>
    <xf numFmtId="0" fontId="0" fillId="0" borderId="35" xfId="0" applyBorder="1"/>
    <xf numFmtId="0" fontId="0" fillId="0" borderId="36" xfId="0" applyBorder="1"/>
    <xf numFmtId="0" fontId="9" fillId="0" borderId="0" xfId="0" applyFont="1" applyAlignment="1">
      <alignment horizontal="center"/>
    </xf>
    <xf numFmtId="0" fontId="0" fillId="10" borderId="27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7" fillId="14" borderId="2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Border="1"/>
    <xf numFmtId="0" fontId="0" fillId="0" borderId="40" xfId="0" applyFill="1" applyBorder="1"/>
    <xf numFmtId="0" fontId="0" fillId="0" borderId="41" xfId="0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Border="1"/>
    <xf numFmtId="9" fontId="0" fillId="0" borderId="0" xfId="0" applyNumberFormat="1"/>
    <xf numFmtId="0" fontId="16" fillId="0" borderId="0" xfId="2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</cellXfs>
  <cellStyles count="3">
    <cellStyle name="Explanatory Text" xfId="1" builtinId="53" customBuiltin="1"/>
    <cellStyle name="Normal" xfId="0" builtinId="0"/>
    <cellStyle name="Warning Text" xfId="2" builtinId="11"/>
  </cellStyles>
  <dxfs count="6">
    <dxf>
      <fill>
        <patternFill>
          <bgColor rgb="FFFF0000"/>
        </patternFill>
      </fill>
    </dxf>
    <dxf>
      <fill>
        <patternFill>
          <bgColor rgb="FF50F660"/>
        </patternFill>
      </fill>
    </dxf>
    <dxf>
      <fill>
        <patternFill>
          <bgColor rgb="FFFF0000"/>
        </patternFill>
      </fill>
    </dxf>
    <dxf>
      <fill>
        <patternFill>
          <bgColor rgb="FF50F660"/>
        </patternFill>
      </fill>
    </dxf>
    <dxf>
      <fill>
        <patternFill>
          <bgColor rgb="FFFF0000"/>
        </patternFill>
      </fill>
    </dxf>
    <dxf>
      <fill>
        <patternFill>
          <bgColor rgb="FF50F66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D587"/>
      <rgbColor rgb="FF7F7F7F"/>
      <rgbColor rgb="FF9999FF"/>
      <rgbColor rgb="FF7030A0"/>
      <rgbColor rgb="FFFFFFCC"/>
      <rgbColor rgb="FFCCFFFF"/>
      <rgbColor rgb="FF660066"/>
      <rgbColor rgb="FFE28E1E"/>
      <rgbColor rgb="FF0070C0"/>
      <rgbColor rgb="FFD9D9D9"/>
      <rgbColor rgb="FF000080"/>
      <rgbColor rgb="FFFF00FF"/>
      <rgbColor rgb="FFD0FF44"/>
      <rgbColor rgb="FF00FFFF"/>
      <rgbColor rgb="FF800080"/>
      <rgbColor rgb="FF800000"/>
      <rgbColor rgb="FF008080"/>
      <rgbColor rgb="FF0000FF"/>
      <rgbColor rgb="FF00CCFF"/>
      <rgbColor rgb="FFCCFFFF"/>
      <rgbColor rgb="FFE4E1DD"/>
      <rgbColor rgb="FFCFFF43"/>
      <rgbColor rgb="FF99CCFF"/>
      <rgbColor rgb="FFFF99CC"/>
      <rgbColor rgb="FFCC99FF"/>
      <rgbColor rgb="FFFFCC99"/>
      <rgbColor rgb="FF3366FF"/>
      <rgbColor rgb="FF50F660"/>
      <rgbColor rgb="FF94C600"/>
      <rgbColor rgb="FFFFCC00"/>
      <rgbColor rgb="FFFEA022"/>
      <rgbColor rgb="FFFF6700"/>
      <rgbColor rgb="FF878787"/>
      <rgbColor rgb="FFA19D97"/>
      <rgbColor rgb="FF002060"/>
      <rgbColor rgb="FF00B050"/>
      <rgbColor rgb="FF003300"/>
      <rgbColor rgb="FF333300"/>
      <rgbColor rgb="FFBF4D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59639741063907"/>
          <c:y val="2.08245687841817E-2"/>
          <c:w val="0.62745098039215697"/>
          <c:h val="0.75042069835927638"/>
        </c:manualLayout>
      </c:layout>
      <c:pieChart>
        <c:varyColors val="1"/>
        <c:ser>
          <c:idx val="0"/>
          <c:order val="0"/>
          <c:tx>
            <c:strRef>
              <c:f>Tür!$D$56:$K$56</c:f>
              <c:strCache>
                <c:ptCount val="1"/>
                <c:pt idx="0">
                  <c:v>Kohle Gas Wasser Wind Fusion G&amp;D Solar FALSE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Tür!$D$56:$K$56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FALSE</c:v>
                </c:pt>
              </c:strCache>
            </c:strRef>
          </c:cat>
          <c:val>
            <c:numRef>
              <c:f>Tür!$D$71:$K$71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2.5880395600332709E-3"/>
          <c:y val="0.56735724050899095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de-DE"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Wind Profil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Schrank!$A$9:$A$20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Schrank!$G$9:$G$20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15936"/>
        <c:axId val="128335872"/>
      </c:barChart>
      <c:catAx>
        <c:axId val="13781593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28335872"/>
        <c:crosses val="autoZero"/>
        <c:auto val="1"/>
        <c:lblAlgn val="ctr"/>
        <c:lblOffset val="100"/>
        <c:noMultiLvlLbl val="1"/>
      </c:catAx>
      <c:valAx>
        <c:axId val="12833587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Leistungsausbeute [GW]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81593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Schrank!$D$56:$J$56</c:f>
              <c:strCache>
                <c:ptCount val="1"/>
                <c:pt idx="0">
                  <c:v>Kohle Gas Wasser Wind Fusion G&amp;D 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67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19D97"/>
              </a:solidFill>
              <a:ln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Tür!$D$56:$K$56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FALSE</c:v>
                </c:pt>
              </c:strCache>
            </c:strRef>
          </c:cat>
          <c:val>
            <c:numRef>
              <c:f>Schrank!$D$71:$K$71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Schrank!$D$8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Schrank!$D$9:$D$20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Schrank!$E$8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Schrank!$E$9:$E$20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Schrank!$F$8</c:f>
              <c:strCache>
                <c:ptCount val="1"/>
                <c:pt idx="0">
                  <c:v>Wasser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Schrank!$F$9:$F$20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Schrank!$G$8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Schrank!$G$9:$G$20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strRef>
              <c:f>Schrank!$H$8</c:f>
              <c:strCache>
                <c:ptCount val="1"/>
                <c:pt idx="0">
                  <c:v>Fusion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Schrank!$H$9:$H$20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Schrank!$I$8</c:f>
              <c:strCache>
                <c:ptCount val="1"/>
                <c:pt idx="0">
                  <c:v>G&amp;D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Schrank!$I$9:$I$20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6"/>
          <c:tx>
            <c:strRef>
              <c:f>Schrank!$J$8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Schrank!$J$9:$J$20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7661440"/>
        <c:axId val="137680000"/>
      </c:barChart>
      <c:lineChart>
        <c:grouping val="stacked"/>
        <c:varyColors val="1"/>
        <c:ser>
          <c:idx val="4"/>
          <c:order val="7"/>
          <c:tx>
            <c:strRef>
              <c:f>Schrank!$C$7</c:f>
              <c:strCache>
                <c:ptCount val="1"/>
                <c:pt idx="0">
                  <c:v>Verbrauch</c:v>
                </c:pt>
              </c:strCache>
            </c:strRef>
          </c:tx>
          <c:spPr>
            <a:ln w="28440">
              <a:solidFill>
                <a:schemeClr val="tx1"/>
              </a:solidFill>
              <a:round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Schrank!$C$9:$C$20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37681920"/>
        <c:axId val="137700096"/>
      </c:lineChart>
      <c:catAx>
        <c:axId val="13766144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680000"/>
        <c:crosses val="autoZero"/>
        <c:auto val="1"/>
        <c:lblAlgn val="ctr"/>
        <c:lblOffset val="100"/>
        <c:noMultiLvlLbl val="1"/>
      </c:catAx>
      <c:valAx>
        <c:axId val="137680000"/>
        <c:scaling>
          <c:orientation val="minMax"/>
          <c:max val="2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Leistung [GW]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661440"/>
        <c:crosses val="autoZero"/>
        <c:crossBetween val="between"/>
      </c:valAx>
      <c:catAx>
        <c:axId val="13768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700096"/>
        <c:crosses val="autoZero"/>
        <c:auto val="1"/>
        <c:lblAlgn val="ctr"/>
        <c:lblOffset val="100"/>
        <c:noMultiLvlLbl val="1"/>
      </c:catAx>
      <c:valAx>
        <c:axId val="137700096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one"/>
        <c:crossAx val="137681920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6312974951"/>
          <c:y val="1.4408918805216699E-2"/>
          <c:w val="0.71817243643869044"/>
          <c:h val="0.77334875893984023"/>
        </c:manualLayout>
      </c:layout>
      <c:pieChart>
        <c:varyColors val="1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Mitte!$D$56:$K$56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FALSE</c:v>
                </c:pt>
              </c:strCache>
            </c:strRef>
          </c:cat>
          <c:val>
            <c:numRef>
              <c:f>Mitte!$D$71:$K$71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2.5880395600332709E-3"/>
          <c:y val="0.56735724050899095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26606623510601"/>
          <c:y val="1.1884728649558311E-2"/>
          <c:w val="0.64884135472370841"/>
          <c:h val="0.77597812368531838"/>
        </c:manualLayout>
      </c:layout>
      <c:pieChart>
        <c:varyColors val="1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Schrank!$D$56:$K$56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FALSE</c:v>
                </c:pt>
              </c:strCache>
            </c:strRef>
          </c:cat>
          <c:val>
            <c:numRef>
              <c:f>Schrank!$D$71:$K$71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2.588278794601591E-3"/>
          <c:y val="0.56735724050899095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de-DE"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Wind Profil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Tür!$A$9:$A$20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Tür!$G$9:$G$20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40928"/>
        <c:axId val="137041408"/>
      </c:barChart>
      <c:catAx>
        <c:axId val="13694092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Tageszeit</a:t>
                </a:r>
                <a:endParaRPr lang="de-DE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041408"/>
        <c:crosses val="autoZero"/>
        <c:auto val="1"/>
        <c:lblAlgn val="ctr"/>
        <c:lblOffset val="100"/>
        <c:noMultiLvlLbl val="1"/>
      </c:catAx>
      <c:valAx>
        <c:axId val="13704140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Leistungsausbeute [GW]</a:t>
                </a:r>
                <a:endParaRPr lang="de-DE" sz="1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endParaRPr lang="de-DE" sz="1600" b="1" strike="noStrike" spc="-1">
                  <a:solidFill>
                    <a:srgbClr val="000000"/>
                  </a:solidFill>
                  <a:uFill>
                    <a:solidFill>
                      <a:srgbClr val="FFFFFF"/>
                    </a:solidFill>
                  </a:uFill>
                  <a:latin typeface="Calibri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694092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Tür!$D$56:$J$56</c:f>
              <c:strCache>
                <c:ptCount val="1"/>
                <c:pt idx="0">
                  <c:v>Kohle Gas Wasser Wind Fusion G&amp;D 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67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Tür!$D$56:$K$56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FALSE</c:v>
                </c:pt>
              </c:strCache>
            </c:strRef>
          </c:cat>
          <c:val>
            <c:numRef>
              <c:f>Tür!$D$71:$K$71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Tür!$D$8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Tür!$D$9:$D$20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Tür!$E$8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Tür!$E$9:$E$20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Tür!$F$8</c:f>
              <c:strCache>
                <c:ptCount val="1"/>
                <c:pt idx="0">
                  <c:v>Wasser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Tür!$F$9:$F$20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Tür!$G$8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Tür!$G$9:$G$20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strRef>
              <c:f>Tür!$H$8</c:f>
              <c:strCache>
                <c:ptCount val="1"/>
                <c:pt idx="0">
                  <c:v>Fusion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Tür!$H$9:$H$20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Tür!$I$8</c:f>
              <c:strCache>
                <c:ptCount val="1"/>
                <c:pt idx="0">
                  <c:v>G&amp;D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Tür!$I$9:$I$20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6"/>
          <c:tx>
            <c:strRef>
              <c:f>Tür!$J$8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Tür!$J$9:$J$20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7284224"/>
        <c:axId val="137290496"/>
      </c:barChart>
      <c:lineChart>
        <c:grouping val="stacked"/>
        <c:varyColors val="1"/>
        <c:ser>
          <c:idx val="4"/>
          <c:order val="7"/>
          <c:tx>
            <c:strRef>
              <c:f>Tür!$C$7</c:f>
              <c:strCache>
                <c:ptCount val="1"/>
                <c:pt idx="0">
                  <c:v>Verbrauch</c:v>
                </c:pt>
              </c:strCache>
            </c:strRef>
          </c:tx>
          <c:spPr>
            <a:ln w="28440">
              <a:solidFill>
                <a:schemeClr val="tx1"/>
              </a:solidFill>
              <a:round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Tür!$C$9:$C$20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37292416"/>
        <c:axId val="137302400"/>
      </c:lineChart>
      <c:catAx>
        <c:axId val="13728422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290496"/>
        <c:crosses val="autoZero"/>
        <c:auto val="1"/>
        <c:lblAlgn val="ctr"/>
        <c:lblOffset val="100"/>
        <c:noMultiLvlLbl val="1"/>
      </c:catAx>
      <c:valAx>
        <c:axId val="137290496"/>
        <c:scaling>
          <c:orientation val="minMax"/>
          <c:max val="2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Leistung [GW]</a:t>
                </a:r>
              </a:p>
            </c:rich>
          </c:tx>
          <c:layout>
            <c:manualLayout>
              <c:xMode val="edge"/>
              <c:yMode val="edge"/>
              <c:x val="1.7660898114190283E-2"/>
              <c:y val="0.1490042043915685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284224"/>
        <c:crosses val="autoZero"/>
        <c:crossBetween val="between"/>
      </c:valAx>
      <c:catAx>
        <c:axId val="13729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302400"/>
        <c:crosses val="autoZero"/>
        <c:auto val="1"/>
        <c:lblAlgn val="ctr"/>
        <c:lblOffset val="100"/>
        <c:noMultiLvlLbl val="1"/>
      </c:catAx>
      <c:valAx>
        <c:axId val="137302400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one"/>
        <c:crossAx val="137292416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de-DE"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Wind Profil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Mitte!$G$9:$G$20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47840"/>
        <c:axId val="137349760"/>
      </c:barChart>
      <c:catAx>
        <c:axId val="13734784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Tageszeit</a:t>
                </a:r>
                <a:endParaRPr lang="de-DE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349760"/>
        <c:crosses val="autoZero"/>
        <c:auto val="1"/>
        <c:lblAlgn val="ctr"/>
        <c:lblOffset val="100"/>
        <c:noMultiLvlLbl val="1"/>
      </c:catAx>
      <c:valAx>
        <c:axId val="13734976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Leistungsausbeute [GW]</a:t>
                </a:r>
                <a:endParaRPr lang="de-DE" sz="1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endParaRPr lang="de-DE" sz="1600" b="1" strike="noStrike" spc="-1">
                  <a:solidFill>
                    <a:srgbClr val="000000"/>
                  </a:solidFill>
                  <a:uFill>
                    <a:solidFill>
                      <a:srgbClr val="FFFFFF"/>
                    </a:solidFill>
                  </a:uFill>
                  <a:latin typeface="Calibri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34784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Mitte!$D$8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Mitte!$D$9:$D$20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Mitte!$E$8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Mitte!$E$9:$E$20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Mitte!$F$8</c:f>
              <c:strCache>
                <c:ptCount val="1"/>
                <c:pt idx="0">
                  <c:v>Wasser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Mitte!$F$9:$F$20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Mitte!$G$8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Mitte!$G$9:$G$20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strRef>
              <c:f>Mitte!$H$8</c:f>
              <c:strCache>
                <c:ptCount val="1"/>
                <c:pt idx="0">
                  <c:v>Fusion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Mitte!$H$9:$H$20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Mitte!$I$8</c:f>
              <c:strCache>
                <c:ptCount val="1"/>
                <c:pt idx="0">
                  <c:v>G&amp;D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Mitte!$I$9:$I$20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6"/>
          <c:tx>
            <c:strRef>
              <c:f>Mitte!$J$8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Mitte!$J$9:$J$20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7435008"/>
        <c:axId val="137445376"/>
      </c:barChart>
      <c:lineChart>
        <c:grouping val="stacked"/>
        <c:varyColors val="1"/>
        <c:ser>
          <c:idx val="4"/>
          <c:order val="7"/>
          <c:tx>
            <c:strRef>
              <c:f>Mitte!$C$7</c:f>
              <c:strCache>
                <c:ptCount val="1"/>
                <c:pt idx="0">
                  <c:v>Verbrauch</c:v>
                </c:pt>
              </c:strCache>
            </c:strRef>
          </c:tx>
          <c:spPr>
            <a:ln w="28440">
              <a:solidFill>
                <a:schemeClr val="tx1"/>
              </a:solidFill>
              <a:round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numRef>
              <c:f>Mitte!$A$9:$A$20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Mitte!$C$9:$C$20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37447296"/>
        <c:axId val="137448832"/>
      </c:lineChart>
      <c:catAx>
        <c:axId val="13743500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445376"/>
        <c:crosses val="autoZero"/>
        <c:auto val="1"/>
        <c:lblAlgn val="ctr"/>
        <c:lblOffset val="100"/>
        <c:noMultiLvlLbl val="1"/>
      </c:catAx>
      <c:valAx>
        <c:axId val="137445376"/>
        <c:scaling>
          <c:orientation val="minMax"/>
          <c:max val="2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Leistung [GW]</a:t>
                </a:r>
                <a:endParaRPr lang="de-DE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endParaRPr lang="de-DE" sz="1800" b="1" strike="noStrike" spc="-1">
                  <a:solidFill>
                    <a:srgbClr val="000000"/>
                  </a:solidFill>
                  <a:uFill>
                    <a:solidFill>
                      <a:srgbClr val="FFFFFF"/>
                    </a:solidFill>
                  </a:uFill>
                  <a:latin typeface="Calibri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37435008"/>
        <c:crosses val="autoZero"/>
        <c:crossBetween val="between"/>
      </c:valAx>
      <c:catAx>
        <c:axId val="13744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7448832"/>
        <c:crosses val="autoZero"/>
        <c:auto val="1"/>
        <c:lblAlgn val="ctr"/>
        <c:lblOffset val="100"/>
        <c:noMultiLvlLbl val="1"/>
      </c:catAx>
      <c:valAx>
        <c:axId val="137448832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one"/>
        <c:crossAx val="137447296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Mitte!$D$8:$J$8</c:f>
              <c:strCache>
                <c:ptCount val="1"/>
                <c:pt idx="0">
                  <c:v>Kohle Gas Wasser Wind Fusion G&amp;D 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67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19D97"/>
              </a:solidFill>
              <a:ln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</c:dLbls>
          <c:cat>
            <c:strRef>
              <c:f>Tür!$D$56:$K$56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FALSE</c:v>
                </c:pt>
              </c:strCache>
            </c:strRef>
          </c:cat>
          <c:val>
            <c:numRef>
              <c:f>Mitte!$D$71:$K$71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8</xdr:col>
      <xdr:colOff>245132</xdr:colOff>
      <xdr:row>32</xdr:row>
      <xdr:rowOff>21960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11</xdr:row>
      <xdr:rowOff>0</xdr:rowOff>
    </xdr:from>
    <xdr:to>
      <xdr:col>18</xdr:col>
      <xdr:colOff>560189</xdr:colOff>
      <xdr:row>32</xdr:row>
      <xdr:rowOff>21960</xdr:rowOff>
    </xdr:to>
    <xdr:graphicFrame macro="">
      <xdr:nvGraphicFramePr>
        <xdr:cNvPr id="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11</xdr:row>
      <xdr:rowOff>0</xdr:rowOff>
    </xdr:from>
    <xdr:to>
      <xdr:col>28</xdr:col>
      <xdr:colOff>560189</xdr:colOff>
      <xdr:row>32</xdr:row>
      <xdr:rowOff>21960</xdr:rowOff>
    </xdr:to>
    <xdr:graphicFrame macro="">
      <xdr:nvGraphicFramePr>
        <xdr:cNvPr id="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163800</xdr:colOff>
      <xdr:row>30</xdr:row>
      <xdr:rowOff>138240</xdr:rowOff>
    </xdr:from>
    <xdr:to>
      <xdr:col>12</xdr:col>
      <xdr:colOff>845705</xdr:colOff>
      <xdr:row>53</xdr:row>
      <xdr:rowOff>58282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554247</xdr:colOff>
      <xdr:row>101</xdr:row>
      <xdr:rowOff>96404</xdr:rowOff>
    </xdr:from>
    <xdr:to>
      <xdr:col>11</xdr:col>
      <xdr:colOff>122844</xdr:colOff>
      <xdr:row>123</xdr:row>
      <xdr:rowOff>28004</xdr:rowOff>
    </xdr:to>
    <xdr:graphicFrame macro="">
      <xdr:nvGraphicFramePr>
        <xdr:cNvPr id="6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926523</xdr:colOff>
      <xdr:row>74</xdr:row>
      <xdr:rowOff>25978</xdr:rowOff>
    </xdr:from>
    <xdr:to>
      <xdr:col>13</xdr:col>
      <xdr:colOff>368062</xdr:colOff>
      <xdr:row>99</xdr:row>
      <xdr:rowOff>144201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163800</xdr:colOff>
      <xdr:row>30</xdr:row>
      <xdr:rowOff>138240</xdr:rowOff>
    </xdr:from>
    <xdr:to>
      <xdr:col>13</xdr:col>
      <xdr:colOff>500785</xdr:colOff>
      <xdr:row>53</xdr:row>
      <xdr:rowOff>47025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65520</xdr:colOff>
      <xdr:row>72</xdr:row>
      <xdr:rowOff>54000</xdr:rowOff>
    </xdr:from>
    <xdr:to>
      <xdr:col>13</xdr:col>
      <xdr:colOff>263575</xdr:colOff>
      <xdr:row>98</xdr:row>
      <xdr:rowOff>75240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114300</xdr:colOff>
      <xdr:row>102</xdr:row>
      <xdr:rowOff>66675</xdr:rowOff>
    </xdr:from>
    <xdr:to>
      <xdr:col>11</xdr:col>
      <xdr:colOff>788663</xdr:colOff>
      <xdr:row>124</xdr:row>
      <xdr:rowOff>55425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163800</xdr:colOff>
      <xdr:row>30</xdr:row>
      <xdr:rowOff>138240</xdr:rowOff>
    </xdr:from>
    <xdr:to>
      <xdr:col>13</xdr:col>
      <xdr:colOff>474327</xdr:colOff>
      <xdr:row>53</xdr:row>
      <xdr:rowOff>43850</xdr:rowOff>
    </xdr:to>
    <xdr:graphicFrame macro="">
      <xdr:nvGraphicFramePr>
        <xdr:cNvPr id="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402167</xdr:colOff>
      <xdr:row>101</xdr:row>
      <xdr:rowOff>52916</xdr:rowOff>
    </xdr:from>
    <xdr:to>
      <xdr:col>11</xdr:col>
      <xdr:colOff>173772</xdr:colOff>
      <xdr:row>123</xdr:row>
      <xdr:rowOff>111516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21166</xdr:colOff>
      <xdr:row>72</xdr:row>
      <xdr:rowOff>137583</xdr:rowOff>
    </xdr:from>
    <xdr:to>
      <xdr:col>12</xdr:col>
      <xdr:colOff>565296</xdr:colOff>
      <xdr:row>99</xdr:row>
      <xdr:rowOff>82624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smf_1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F6600"/>
      </a:accent1>
      <a:accent2>
        <a:srgbClr val="E60A4D"/>
      </a:accent2>
      <a:accent3>
        <a:srgbClr val="3366CC"/>
      </a:accent3>
      <a:accent4>
        <a:srgbClr val="FFC000"/>
      </a:accent4>
      <a:accent5>
        <a:srgbClr val="92D050"/>
      </a:accent5>
      <a:accent6>
        <a:srgbClr val="00B886"/>
      </a:accent6>
      <a:hlink>
        <a:srgbClr val="0065BF"/>
      </a:hlink>
      <a:folHlink>
        <a:srgbClr val="B26B0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130" zoomScaleNormal="130" workbookViewId="0">
      <selection activeCell="E38" sqref="E38"/>
    </sheetView>
  </sheetViews>
  <sheetFormatPr defaultColWidth="9.28515625" defaultRowHeight="12.75" x14ac:dyDescent="0.2"/>
  <cols>
    <col min="1" max="2" width="3.5703125"/>
    <col min="3" max="4" width="8.42578125"/>
    <col min="5" max="5" width="13.140625" customWidth="1"/>
    <col min="6" max="6" width="4.28515625"/>
    <col min="7" max="9" width="8.42578125"/>
    <col min="10" max="12" width="3.5703125"/>
    <col min="13" max="15" width="8.42578125"/>
    <col min="16" max="16" width="4.28515625"/>
    <col min="17" max="19" width="8.42578125"/>
    <col min="20" max="22" width="3.5703125"/>
    <col min="23" max="25" width="8.42578125"/>
    <col min="26" max="26" width="4.28515625"/>
    <col min="27" max="29" width="8.42578125"/>
    <col min="30" max="30" width="3.5703125"/>
    <col min="31" max="1025" width="8.42578125"/>
  </cols>
  <sheetData>
    <row r="1" spans="1:36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5"/>
      <c r="L1" s="4"/>
      <c r="M1" s="6"/>
      <c r="N1" s="6"/>
      <c r="O1" s="6"/>
      <c r="P1" s="6"/>
      <c r="Q1" s="6"/>
      <c r="R1" s="6"/>
      <c r="S1" s="6"/>
      <c r="T1" s="6"/>
      <c r="U1" s="7"/>
      <c r="V1" s="6"/>
      <c r="W1" s="6"/>
      <c r="X1" s="6"/>
      <c r="Y1" s="6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</row>
    <row r="2" spans="1:36" x14ac:dyDescent="0.2">
      <c r="A2" s="1"/>
      <c r="B2" s="8"/>
      <c r="C2" s="9"/>
      <c r="D2" s="9"/>
      <c r="E2" s="9"/>
      <c r="F2" s="9"/>
      <c r="G2" s="9"/>
      <c r="H2" s="9"/>
      <c r="I2" s="9"/>
      <c r="J2" s="10"/>
      <c r="K2" s="11"/>
      <c r="L2" s="12"/>
      <c r="M2" s="9"/>
      <c r="N2" s="9"/>
      <c r="O2" s="9"/>
      <c r="P2" s="9"/>
      <c r="Q2" s="9"/>
      <c r="R2" s="9"/>
      <c r="S2" s="9"/>
      <c r="T2" s="10"/>
      <c r="U2" s="13"/>
      <c r="V2" s="8"/>
      <c r="W2" s="9"/>
      <c r="X2" s="9"/>
      <c r="Y2" s="9"/>
      <c r="Z2" s="9"/>
      <c r="AA2" s="9"/>
      <c r="AB2" s="9"/>
      <c r="AC2" s="9"/>
      <c r="AD2" s="10"/>
      <c r="AE2" s="14"/>
      <c r="AF2" s="7"/>
      <c r="AG2" s="7"/>
      <c r="AH2" s="7"/>
      <c r="AI2" s="7"/>
      <c r="AJ2" s="7"/>
    </row>
    <row r="3" spans="1:36" ht="23.25" x14ac:dyDescent="0.35">
      <c r="A3" s="1"/>
      <c r="B3" s="15"/>
      <c r="C3" s="61"/>
      <c r="D3" s="61"/>
      <c r="E3" s="16" t="str">
        <f ca="1">Tür!C3</f>
        <v>Team Tür</v>
      </c>
      <c r="F3" s="16"/>
      <c r="G3" s="16"/>
      <c r="H3" s="7"/>
      <c r="I3" s="7"/>
      <c r="J3" s="17"/>
      <c r="K3" s="13"/>
      <c r="L3" s="18"/>
      <c r="M3" s="61"/>
      <c r="N3" s="61"/>
      <c r="O3" s="16" t="str">
        <f ca="1">Mitte!C3</f>
        <v>Team Mitte</v>
      </c>
      <c r="P3" s="7"/>
      <c r="Q3" s="7"/>
      <c r="R3" s="7"/>
      <c r="S3" s="7"/>
      <c r="T3" s="17"/>
      <c r="U3" s="13"/>
      <c r="V3" s="15"/>
      <c r="W3" s="61"/>
      <c r="X3" s="61"/>
      <c r="Y3" s="16" t="str">
        <f ca="1">Schrank!C3</f>
        <v>Team Schrank</v>
      </c>
      <c r="Z3" s="7"/>
      <c r="AA3" s="7"/>
      <c r="AB3" s="7"/>
      <c r="AC3" s="7"/>
      <c r="AD3" s="17"/>
      <c r="AE3" s="14"/>
      <c r="AF3" s="7"/>
      <c r="AG3" s="7"/>
      <c r="AH3" s="7"/>
      <c r="AI3" s="7"/>
      <c r="AJ3" s="7"/>
    </row>
    <row r="4" spans="1:36" x14ac:dyDescent="0.2">
      <c r="A4" s="1"/>
      <c r="B4" s="15"/>
      <c r="C4" s="7"/>
      <c r="D4" s="7"/>
      <c r="E4" s="7"/>
      <c r="F4" s="7"/>
      <c r="G4" s="7"/>
      <c r="H4" s="7"/>
      <c r="I4" s="7"/>
      <c r="J4" s="17"/>
      <c r="K4" s="13"/>
      <c r="L4" s="18"/>
      <c r="M4" s="7"/>
      <c r="N4" s="7"/>
      <c r="O4" s="7"/>
      <c r="P4" s="7"/>
      <c r="Q4" s="7"/>
      <c r="R4" s="7"/>
      <c r="S4" s="7"/>
      <c r="T4" s="17"/>
      <c r="U4" s="13"/>
      <c r="V4" s="15"/>
      <c r="W4" s="7"/>
      <c r="X4" s="7"/>
      <c r="Y4" s="7"/>
      <c r="Z4" s="7"/>
      <c r="AA4" s="7"/>
      <c r="AB4" s="7"/>
      <c r="AC4" s="7"/>
      <c r="AD4" s="17"/>
      <c r="AE4" s="14"/>
      <c r="AF4" s="7"/>
      <c r="AG4" s="7"/>
      <c r="AH4" s="7"/>
      <c r="AI4" s="7"/>
      <c r="AJ4" s="7"/>
    </row>
    <row r="5" spans="1:36" x14ac:dyDescent="0.2">
      <c r="A5" s="1"/>
      <c r="B5" s="15"/>
      <c r="C5" s="7"/>
      <c r="D5" s="7"/>
      <c r="E5" s="7"/>
      <c r="F5" s="7"/>
      <c r="G5" s="6"/>
      <c r="H5" s="6"/>
      <c r="I5" s="6"/>
      <c r="J5" s="17"/>
      <c r="K5" s="13"/>
      <c r="L5" s="18"/>
      <c r="M5" s="7"/>
      <c r="N5" s="7"/>
      <c r="O5" s="7"/>
      <c r="P5" s="7"/>
      <c r="Q5" s="6"/>
      <c r="R5" s="6"/>
      <c r="S5" s="6"/>
      <c r="T5" s="17"/>
      <c r="U5" s="13"/>
      <c r="V5" s="15"/>
      <c r="W5" s="7"/>
      <c r="X5" s="7"/>
      <c r="Y5" s="7"/>
      <c r="Z5" s="7"/>
      <c r="AA5" s="6"/>
      <c r="AB5" s="6"/>
      <c r="AC5" s="6"/>
      <c r="AD5" s="17"/>
      <c r="AE5" s="14"/>
      <c r="AF5" s="7"/>
      <c r="AG5" s="7"/>
      <c r="AH5" s="7"/>
      <c r="AI5" s="7"/>
      <c r="AJ5" s="7"/>
    </row>
    <row r="6" spans="1:36" ht="15" customHeight="1" x14ac:dyDescent="0.2">
      <c r="A6" s="1"/>
      <c r="B6" s="15"/>
      <c r="C6" s="62" t="s">
        <v>0</v>
      </c>
      <c r="D6" s="62"/>
      <c r="E6" s="63">
        <f>Tür!E27</f>
        <v>0</v>
      </c>
      <c r="F6" s="1"/>
      <c r="G6" s="64" t="s">
        <v>1</v>
      </c>
      <c r="H6" s="64"/>
      <c r="I6" s="65">
        <f>E6-E8</f>
        <v>0</v>
      </c>
      <c r="J6" s="19"/>
      <c r="K6" s="13"/>
      <c r="L6" s="18"/>
      <c r="M6" s="62" t="s">
        <v>0</v>
      </c>
      <c r="N6" s="62"/>
      <c r="O6" s="63">
        <f>Mitte!E27</f>
        <v>0</v>
      </c>
      <c r="P6" s="1"/>
      <c r="Q6" s="64" t="s">
        <v>1</v>
      </c>
      <c r="R6" s="64"/>
      <c r="S6" s="65">
        <f>O6-O8</f>
        <v>0</v>
      </c>
      <c r="T6" s="19"/>
      <c r="U6" s="13"/>
      <c r="V6" s="15"/>
      <c r="W6" s="62" t="s">
        <v>0</v>
      </c>
      <c r="X6" s="62"/>
      <c r="Y6" s="63">
        <f>Schrank!E27</f>
        <v>0</v>
      </c>
      <c r="Z6" s="1"/>
      <c r="AA6" s="64" t="s">
        <v>1</v>
      </c>
      <c r="AB6" s="64"/>
      <c r="AC6" s="65">
        <f>Y6-Y8</f>
        <v>0</v>
      </c>
      <c r="AD6" s="19"/>
      <c r="AE6" s="14"/>
      <c r="AF6" s="7"/>
      <c r="AG6" s="7"/>
      <c r="AH6" s="7"/>
      <c r="AI6" s="7"/>
      <c r="AJ6" s="7"/>
    </row>
    <row r="7" spans="1:36" ht="15" customHeight="1" x14ac:dyDescent="0.2">
      <c r="A7" s="1"/>
      <c r="B7" s="15"/>
      <c r="C7" s="62"/>
      <c r="D7" s="62"/>
      <c r="E7" s="63"/>
      <c r="F7" s="1"/>
      <c r="G7" s="64"/>
      <c r="H7" s="64"/>
      <c r="I7" s="65"/>
      <c r="J7" s="19"/>
      <c r="K7" s="13"/>
      <c r="L7" s="18"/>
      <c r="M7" s="62"/>
      <c r="N7" s="62"/>
      <c r="O7" s="63"/>
      <c r="P7" s="1"/>
      <c r="Q7" s="64"/>
      <c r="R7" s="64"/>
      <c r="S7" s="65"/>
      <c r="T7" s="19"/>
      <c r="U7" s="13"/>
      <c r="V7" s="15"/>
      <c r="W7" s="62"/>
      <c r="X7" s="62"/>
      <c r="Y7" s="63"/>
      <c r="Z7" s="1"/>
      <c r="AA7" s="64"/>
      <c r="AB7" s="64"/>
      <c r="AC7" s="65"/>
      <c r="AD7" s="19"/>
      <c r="AE7" s="14"/>
      <c r="AF7" s="7"/>
      <c r="AG7" s="7"/>
      <c r="AH7" s="7"/>
      <c r="AI7" s="7"/>
      <c r="AJ7" s="7"/>
    </row>
    <row r="8" spans="1:36" ht="15" customHeight="1" x14ac:dyDescent="0.2">
      <c r="A8" s="1"/>
      <c r="B8" s="15"/>
      <c r="C8" s="66" t="s">
        <v>2</v>
      </c>
      <c r="D8" s="66"/>
      <c r="E8" s="67">
        <f>Tür!E29</f>
        <v>0</v>
      </c>
      <c r="F8" s="1"/>
      <c r="G8" s="64"/>
      <c r="H8" s="64"/>
      <c r="I8" s="65"/>
      <c r="J8" s="19"/>
      <c r="K8" s="13"/>
      <c r="L8" s="18"/>
      <c r="M8" s="66" t="s">
        <v>2</v>
      </c>
      <c r="N8" s="66"/>
      <c r="O8" s="67">
        <f>Mitte!E29</f>
        <v>0</v>
      </c>
      <c r="P8" s="1"/>
      <c r="Q8" s="64"/>
      <c r="R8" s="64"/>
      <c r="S8" s="65"/>
      <c r="T8" s="19"/>
      <c r="U8" s="13"/>
      <c r="V8" s="15"/>
      <c r="W8" s="66" t="s">
        <v>2</v>
      </c>
      <c r="X8" s="66"/>
      <c r="Y8" s="67">
        <f>Schrank!E29</f>
        <v>0</v>
      </c>
      <c r="Z8" s="1"/>
      <c r="AA8" s="64"/>
      <c r="AB8" s="64"/>
      <c r="AC8" s="65"/>
      <c r="AD8" s="19"/>
      <c r="AE8" s="14"/>
      <c r="AF8" s="7"/>
      <c r="AG8" s="7"/>
      <c r="AH8" s="7"/>
      <c r="AI8" s="7"/>
      <c r="AJ8" s="7"/>
    </row>
    <row r="9" spans="1:36" ht="15" customHeight="1" x14ac:dyDescent="0.2">
      <c r="A9" s="1"/>
      <c r="B9" s="15"/>
      <c r="C9" s="66"/>
      <c r="D9" s="66"/>
      <c r="E9" s="67"/>
      <c r="F9" s="1"/>
      <c r="G9" s="64"/>
      <c r="H9" s="64"/>
      <c r="I9" s="65"/>
      <c r="J9" s="19"/>
      <c r="K9" s="13"/>
      <c r="L9" s="18"/>
      <c r="M9" s="66"/>
      <c r="N9" s="66"/>
      <c r="O9" s="67"/>
      <c r="P9" s="1"/>
      <c r="Q9" s="64"/>
      <c r="R9" s="64"/>
      <c r="S9" s="65"/>
      <c r="T9" s="19"/>
      <c r="U9" s="13"/>
      <c r="V9" s="15"/>
      <c r="W9" s="66"/>
      <c r="X9" s="66"/>
      <c r="Y9" s="67"/>
      <c r="Z9" s="1"/>
      <c r="AA9" s="64"/>
      <c r="AB9" s="64"/>
      <c r="AC9" s="65"/>
      <c r="AD9" s="19"/>
      <c r="AE9" s="14"/>
      <c r="AF9" s="7"/>
      <c r="AG9" s="7"/>
      <c r="AH9" s="7"/>
      <c r="AI9" s="7"/>
      <c r="AJ9" s="7"/>
    </row>
    <row r="10" spans="1:36" x14ac:dyDescent="0.2">
      <c r="A10" s="1"/>
      <c r="B10" s="15"/>
      <c r="C10" s="7"/>
      <c r="D10" s="7"/>
      <c r="E10" s="7"/>
      <c r="F10" s="7"/>
      <c r="G10" s="20"/>
      <c r="H10" s="20"/>
      <c r="I10" s="20"/>
      <c r="J10" s="17"/>
      <c r="K10" s="13"/>
      <c r="L10" s="18"/>
      <c r="M10" s="7"/>
      <c r="N10" s="7"/>
      <c r="O10" s="7"/>
      <c r="P10" s="7"/>
      <c r="Q10" s="20"/>
      <c r="R10" s="20"/>
      <c r="S10" s="20"/>
      <c r="T10" s="17"/>
      <c r="U10" s="13"/>
      <c r="V10" s="15"/>
      <c r="W10" s="7"/>
      <c r="X10" s="7"/>
      <c r="Y10" s="7"/>
      <c r="Z10" s="7"/>
      <c r="AA10" s="20"/>
      <c r="AB10" s="20"/>
      <c r="AC10" s="20"/>
      <c r="AD10" s="17"/>
      <c r="AE10" s="14"/>
      <c r="AF10" s="7"/>
      <c r="AG10" s="7"/>
      <c r="AH10" s="7"/>
      <c r="AI10" s="7"/>
      <c r="AJ10" s="7"/>
    </row>
    <row r="11" spans="1:36" x14ac:dyDescent="0.2">
      <c r="A11" s="1"/>
      <c r="B11" s="15"/>
      <c r="C11" s="7"/>
      <c r="D11" s="7"/>
      <c r="E11" s="7"/>
      <c r="F11" s="7"/>
      <c r="G11" s="7"/>
      <c r="H11" s="7"/>
      <c r="I11" s="7"/>
      <c r="J11" s="17"/>
      <c r="K11" s="13"/>
      <c r="L11" s="18"/>
      <c r="M11" s="7"/>
      <c r="N11" s="7"/>
      <c r="O11" s="7"/>
      <c r="P11" s="7"/>
      <c r="Q11" s="7"/>
      <c r="R11" s="7"/>
      <c r="S11" s="7"/>
      <c r="T11" s="17"/>
      <c r="U11" s="13"/>
      <c r="V11" s="15"/>
      <c r="W11" s="7"/>
      <c r="X11" s="7"/>
      <c r="Y11" s="7"/>
      <c r="Z11" s="7"/>
      <c r="AA11" s="7"/>
      <c r="AB11" s="7"/>
      <c r="AC11" s="7"/>
      <c r="AD11" s="17"/>
      <c r="AE11" s="14"/>
      <c r="AF11" s="7"/>
      <c r="AG11" s="7"/>
      <c r="AH11" s="7"/>
      <c r="AI11" s="7"/>
      <c r="AJ11" s="7"/>
    </row>
    <row r="12" spans="1:36" x14ac:dyDescent="0.2">
      <c r="A12" s="1"/>
      <c r="B12" s="15"/>
      <c r="C12" s="7"/>
      <c r="D12" s="7"/>
      <c r="E12" s="7"/>
      <c r="F12" s="7"/>
      <c r="G12" s="7"/>
      <c r="H12" s="7"/>
      <c r="I12" s="7"/>
      <c r="J12" s="17"/>
      <c r="K12" s="13"/>
      <c r="L12" s="18"/>
      <c r="M12" s="7"/>
      <c r="N12" s="7"/>
      <c r="O12" s="7"/>
      <c r="P12" s="7"/>
      <c r="Q12" s="7"/>
      <c r="R12" s="7"/>
      <c r="S12" s="7"/>
      <c r="T12" s="17"/>
      <c r="U12" s="13"/>
      <c r="V12" s="15"/>
      <c r="W12" s="7"/>
      <c r="X12" s="7"/>
      <c r="Y12" s="7"/>
      <c r="Z12" s="7"/>
      <c r="AA12" s="7"/>
      <c r="AB12" s="7"/>
      <c r="AC12" s="7"/>
      <c r="AD12" s="17"/>
      <c r="AE12" s="14"/>
      <c r="AF12" s="7"/>
      <c r="AG12" s="7"/>
      <c r="AH12" s="7"/>
      <c r="AI12" s="7"/>
      <c r="AJ12" s="7"/>
    </row>
    <row r="13" spans="1:36" x14ac:dyDescent="0.2">
      <c r="A13" s="1"/>
      <c r="B13" s="15"/>
      <c r="C13" s="7"/>
      <c r="D13" s="7"/>
      <c r="E13" s="7"/>
      <c r="F13" s="7"/>
      <c r="G13" s="7"/>
      <c r="H13" s="7"/>
      <c r="I13" s="7"/>
      <c r="J13" s="17"/>
      <c r="K13" s="13"/>
      <c r="L13" s="18"/>
      <c r="M13" s="7"/>
      <c r="N13" s="7"/>
      <c r="O13" s="7"/>
      <c r="P13" s="7"/>
      <c r="Q13" s="7"/>
      <c r="R13" s="7"/>
      <c r="S13" s="7"/>
      <c r="T13" s="17"/>
      <c r="U13" s="13"/>
      <c r="V13" s="15"/>
      <c r="W13" s="7"/>
      <c r="X13" s="7"/>
      <c r="Y13" s="7"/>
      <c r="Z13" s="7"/>
      <c r="AA13" s="7"/>
      <c r="AB13" s="7"/>
      <c r="AC13" s="7"/>
      <c r="AD13" s="17"/>
      <c r="AE13" s="14"/>
      <c r="AF13" s="7"/>
      <c r="AG13" s="7"/>
      <c r="AH13" s="7"/>
      <c r="AI13" s="7"/>
      <c r="AJ13" s="7"/>
    </row>
    <row r="14" spans="1:36" x14ac:dyDescent="0.2">
      <c r="A14" s="1"/>
      <c r="B14" s="15"/>
      <c r="C14" s="7"/>
      <c r="D14" s="7"/>
      <c r="E14" s="7"/>
      <c r="F14" s="7"/>
      <c r="G14" s="7"/>
      <c r="H14" s="7"/>
      <c r="I14" s="7"/>
      <c r="J14" s="17"/>
      <c r="K14" s="13"/>
      <c r="L14" s="18"/>
      <c r="M14" s="7"/>
      <c r="N14" s="7"/>
      <c r="O14" s="7"/>
      <c r="P14" s="7"/>
      <c r="Q14" s="7"/>
      <c r="R14" s="7"/>
      <c r="S14" s="7"/>
      <c r="T14" s="17"/>
      <c r="U14" s="13"/>
      <c r="V14" s="15"/>
      <c r="W14" s="7"/>
      <c r="X14" s="7"/>
      <c r="Y14" s="7"/>
      <c r="Z14" s="7"/>
      <c r="AA14" s="7"/>
      <c r="AB14" s="7"/>
      <c r="AC14" s="7"/>
      <c r="AD14" s="17"/>
      <c r="AE14" s="14"/>
      <c r="AF14" s="7"/>
      <c r="AG14" s="7"/>
      <c r="AH14" s="7"/>
      <c r="AI14" s="7"/>
      <c r="AJ14" s="7"/>
    </row>
    <row r="15" spans="1:36" x14ac:dyDescent="0.2">
      <c r="A15" s="1"/>
      <c r="B15" s="15"/>
      <c r="C15" s="7"/>
      <c r="D15" s="7"/>
      <c r="E15" s="7"/>
      <c r="F15" s="7"/>
      <c r="G15" s="7"/>
      <c r="H15" s="7"/>
      <c r="I15" s="7"/>
      <c r="J15" s="17"/>
      <c r="K15" s="13"/>
      <c r="L15" s="18"/>
      <c r="M15" s="7"/>
      <c r="N15" s="7"/>
      <c r="O15" s="7"/>
      <c r="P15" s="7"/>
      <c r="Q15" s="7"/>
      <c r="R15" s="7"/>
      <c r="S15" s="7"/>
      <c r="T15" s="17"/>
      <c r="U15" s="13"/>
      <c r="V15" s="15"/>
      <c r="W15" s="7"/>
      <c r="X15" s="7"/>
      <c r="Y15" s="7"/>
      <c r="Z15" s="7"/>
      <c r="AA15" s="7"/>
      <c r="AB15" s="7"/>
      <c r="AC15" s="7"/>
      <c r="AD15" s="17"/>
      <c r="AE15" s="14"/>
      <c r="AF15" s="7"/>
      <c r="AG15" s="7"/>
      <c r="AH15" s="7"/>
      <c r="AI15" s="7"/>
      <c r="AJ15" s="7"/>
    </row>
    <row r="16" spans="1:36" x14ac:dyDescent="0.2">
      <c r="A16" s="1"/>
      <c r="B16" s="15"/>
      <c r="C16" s="7"/>
      <c r="D16" s="7"/>
      <c r="E16" s="7"/>
      <c r="F16" s="7"/>
      <c r="G16" s="7"/>
      <c r="H16" s="7"/>
      <c r="I16" s="7"/>
      <c r="J16" s="17"/>
      <c r="K16" s="13"/>
      <c r="L16" s="18"/>
      <c r="M16" s="7"/>
      <c r="N16" s="7"/>
      <c r="O16" s="7"/>
      <c r="P16" s="7"/>
      <c r="Q16" s="7"/>
      <c r="R16" s="7"/>
      <c r="S16" s="7"/>
      <c r="T16" s="17"/>
      <c r="U16" s="13"/>
      <c r="V16" s="15"/>
      <c r="W16" s="7"/>
      <c r="X16" s="7"/>
      <c r="Y16" s="7"/>
      <c r="Z16" s="7"/>
      <c r="AA16" s="7"/>
      <c r="AB16" s="7"/>
      <c r="AC16" s="7"/>
      <c r="AD16" s="17"/>
      <c r="AE16" s="14"/>
      <c r="AF16" s="7"/>
      <c r="AG16" s="7"/>
      <c r="AH16" s="7"/>
      <c r="AI16" s="7"/>
      <c r="AJ16" s="7"/>
    </row>
    <row r="17" spans="1:36" x14ac:dyDescent="0.2">
      <c r="A17" s="1"/>
      <c r="B17" s="15"/>
      <c r="C17" s="7"/>
      <c r="D17" s="7"/>
      <c r="E17" s="7"/>
      <c r="F17" s="7"/>
      <c r="G17" s="7"/>
      <c r="H17" s="7"/>
      <c r="I17" s="7"/>
      <c r="J17" s="17"/>
      <c r="K17" s="13"/>
      <c r="L17" s="18"/>
      <c r="M17" s="7"/>
      <c r="N17" s="7"/>
      <c r="O17" s="7"/>
      <c r="P17" s="7"/>
      <c r="Q17" s="7"/>
      <c r="R17" s="7"/>
      <c r="S17" s="7"/>
      <c r="T17" s="17"/>
      <c r="U17" s="13"/>
      <c r="V17" s="15"/>
      <c r="W17" s="7"/>
      <c r="X17" s="7"/>
      <c r="Y17" s="7"/>
      <c r="Z17" s="7"/>
      <c r="AA17" s="7"/>
      <c r="AB17" s="7"/>
      <c r="AC17" s="7"/>
      <c r="AD17" s="17"/>
      <c r="AE17" s="14"/>
      <c r="AF17" s="7"/>
      <c r="AG17" s="7"/>
      <c r="AH17" s="7"/>
      <c r="AI17" s="7"/>
      <c r="AJ17" s="7"/>
    </row>
    <row r="18" spans="1:36" x14ac:dyDescent="0.2">
      <c r="A18" s="1"/>
      <c r="B18" s="15"/>
      <c r="C18" s="7"/>
      <c r="D18" s="7"/>
      <c r="E18" s="7"/>
      <c r="F18" s="7"/>
      <c r="G18" s="7"/>
      <c r="H18" s="7"/>
      <c r="I18" s="7"/>
      <c r="J18" s="17"/>
      <c r="K18" s="13"/>
      <c r="L18" s="18"/>
      <c r="M18" s="7"/>
      <c r="N18" s="7"/>
      <c r="O18" s="7"/>
      <c r="P18" s="7"/>
      <c r="Q18" s="7"/>
      <c r="R18" s="7"/>
      <c r="S18" s="7"/>
      <c r="T18" s="17"/>
      <c r="U18" s="13"/>
      <c r="V18" s="15"/>
      <c r="W18" s="7"/>
      <c r="X18" s="7"/>
      <c r="Y18" s="7"/>
      <c r="Z18" s="7"/>
      <c r="AA18" s="7"/>
      <c r="AB18" s="7"/>
      <c r="AC18" s="7"/>
      <c r="AD18" s="17"/>
      <c r="AE18" s="14"/>
      <c r="AF18" s="7"/>
      <c r="AG18" s="7"/>
      <c r="AH18" s="7"/>
      <c r="AI18" s="7"/>
      <c r="AJ18" s="7"/>
    </row>
    <row r="19" spans="1:36" x14ac:dyDescent="0.2">
      <c r="A19" s="1"/>
      <c r="B19" s="15"/>
      <c r="C19" s="21"/>
      <c r="D19" s="7"/>
      <c r="E19" s="7"/>
      <c r="F19" s="7"/>
      <c r="G19" s="7"/>
      <c r="H19" s="7"/>
      <c r="I19" s="7"/>
      <c r="J19" s="17"/>
      <c r="K19" s="13"/>
      <c r="L19" s="18"/>
      <c r="M19" s="7"/>
      <c r="N19" s="7"/>
      <c r="O19" s="7"/>
      <c r="P19" s="7"/>
      <c r="Q19" s="7"/>
      <c r="R19" s="7"/>
      <c r="S19" s="7"/>
      <c r="T19" s="17"/>
      <c r="U19" s="13"/>
      <c r="V19" s="15"/>
      <c r="W19" s="7"/>
      <c r="X19" s="7"/>
      <c r="Y19" s="7"/>
      <c r="Z19" s="7"/>
      <c r="AA19" s="7"/>
      <c r="AB19" s="7"/>
      <c r="AC19" s="7"/>
      <c r="AD19" s="17"/>
      <c r="AE19" s="14"/>
      <c r="AF19" s="7"/>
      <c r="AG19" s="7"/>
      <c r="AH19" s="7"/>
      <c r="AI19" s="7"/>
      <c r="AJ19" s="7"/>
    </row>
    <row r="20" spans="1:36" x14ac:dyDescent="0.2">
      <c r="A20" s="1"/>
      <c r="B20" s="15"/>
      <c r="C20" s="7"/>
      <c r="D20" s="7"/>
      <c r="E20" s="7"/>
      <c r="F20" s="7"/>
      <c r="G20" s="7"/>
      <c r="H20" s="7"/>
      <c r="I20" s="7"/>
      <c r="J20" s="17"/>
      <c r="K20" s="13"/>
      <c r="L20" s="18"/>
      <c r="M20" s="7"/>
      <c r="N20" s="7"/>
      <c r="O20" s="7"/>
      <c r="P20" s="7"/>
      <c r="Q20" s="7"/>
      <c r="R20" s="7"/>
      <c r="S20" s="7"/>
      <c r="T20" s="17"/>
      <c r="U20" s="13"/>
      <c r="V20" s="15"/>
      <c r="W20" s="7"/>
      <c r="X20" s="7"/>
      <c r="Y20" s="7"/>
      <c r="Z20" s="7"/>
      <c r="AA20" s="7"/>
      <c r="AB20" s="7"/>
      <c r="AC20" s="7"/>
      <c r="AD20" s="17"/>
      <c r="AE20" s="14"/>
      <c r="AF20" s="7"/>
      <c r="AG20" s="7"/>
      <c r="AH20" s="7"/>
      <c r="AI20" s="7"/>
      <c r="AJ20" s="7"/>
    </row>
    <row r="21" spans="1:36" x14ac:dyDescent="0.2">
      <c r="A21" s="1"/>
      <c r="B21" s="15"/>
      <c r="C21" s="7"/>
      <c r="D21" s="7"/>
      <c r="E21" s="7"/>
      <c r="F21" s="7"/>
      <c r="G21" s="7"/>
      <c r="H21" s="7"/>
      <c r="I21" s="7"/>
      <c r="J21" s="17"/>
      <c r="K21" s="13"/>
      <c r="L21" s="18"/>
      <c r="M21" s="7"/>
      <c r="N21" s="7"/>
      <c r="O21" s="7"/>
      <c r="P21" s="7"/>
      <c r="Q21" s="7"/>
      <c r="R21" s="7"/>
      <c r="S21" s="7"/>
      <c r="T21" s="17"/>
      <c r="U21" s="13"/>
      <c r="V21" s="15"/>
      <c r="W21" s="7"/>
      <c r="X21" s="7"/>
      <c r="Y21" s="7"/>
      <c r="Z21" s="7"/>
      <c r="AA21" s="7"/>
      <c r="AB21" s="7"/>
      <c r="AC21" s="7"/>
      <c r="AD21" s="17"/>
      <c r="AE21" s="14"/>
      <c r="AF21" s="7"/>
      <c r="AG21" s="7"/>
      <c r="AH21" s="7"/>
      <c r="AI21" s="7"/>
      <c r="AJ21" s="7"/>
    </row>
    <row r="22" spans="1:36" x14ac:dyDescent="0.2">
      <c r="A22" s="1"/>
      <c r="B22" s="15"/>
      <c r="C22" s="7"/>
      <c r="D22" s="7"/>
      <c r="E22" s="7"/>
      <c r="F22" s="7"/>
      <c r="G22" s="7"/>
      <c r="H22" s="7"/>
      <c r="I22" s="7"/>
      <c r="J22" s="17"/>
      <c r="K22" s="13"/>
      <c r="L22" s="18"/>
      <c r="M22" s="7"/>
      <c r="N22" s="7"/>
      <c r="O22" s="7"/>
      <c r="P22" s="7"/>
      <c r="Q22" s="7"/>
      <c r="R22" s="7"/>
      <c r="S22" s="7"/>
      <c r="T22" s="17"/>
      <c r="U22" s="13"/>
      <c r="V22" s="15"/>
      <c r="W22" s="7"/>
      <c r="X22" s="7"/>
      <c r="Y22" s="7"/>
      <c r="Z22" s="7"/>
      <c r="AA22" s="7"/>
      <c r="AB22" s="7"/>
      <c r="AC22" s="7"/>
      <c r="AD22" s="17"/>
      <c r="AE22" s="14"/>
      <c r="AF22" s="7"/>
      <c r="AG22" s="7"/>
      <c r="AH22" s="7"/>
      <c r="AI22" s="7"/>
      <c r="AJ22" s="7"/>
    </row>
    <row r="23" spans="1:36" x14ac:dyDescent="0.2">
      <c r="A23" s="1"/>
      <c r="B23" s="15"/>
      <c r="C23" s="7"/>
      <c r="D23" s="7"/>
      <c r="E23" s="7"/>
      <c r="F23" s="7"/>
      <c r="G23" s="7"/>
      <c r="H23" s="7"/>
      <c r="I23" s="7"/>
      <c r="J23" s="17"/>
      <c r="K23" s="13"/>
      <c r="L23" s="18"/>
      <c r="M23" s="7"/>
      <c r="N23" s="7"/>
      <c r="O23" s="7"/>
      <c r="P23" s="7"/>
      <c r="Q23" s="7"/>
      <c r="R23" s="7"/>
      <c r="S23" s="7"/>
      <c r="T23" s="17"/>
      <c r="U23" s="13"/>
      <c r="V23" s="15"/>
      <c r="W23" s="7"/>
      <c r="X23" s="7"/>
      <c r="Y23" s="7"/>
      <c r="Z23" s="7"/>
      <c r="AA23" s="7"/>
      <c r="AB23" s="7"/>
      <c r="AC23" s="7"/>
      <c r="AD23" s="17"/>
      <c r="AE23" s="14"/>
      <c r="AF23" s="7"/>
      <c r="AG23" s="7"/>
      <c r="AH23" s="7"/>
      <c r="AI23" s="7"/>
      <c r="AJ23" s="7"/>
    </row>
    <row r="24" spans="1:36" x14ac:dyDescent="0.2">
      <c r="A24" s="1"/>
      <c r="B24" s="15"/>
      <c r="C24" s="7"/>
      <c r="D24" s="7"/>
      <c r="E24" s="7"/>
      <c r="F24" s="7"/>
      <c r="G24" s="7"/>
      <c r="H24" s="7"/>
      <c r="I24" s="7"/>
      <c r="J24" s="17"/>
      <c r="K24" s="13"/>
      <c r="L24" s="18"/>
      <c r="M24" s="7"/>
      <c r="N24" s="7"/>
      <c r="O24" s="7"/>
      <c r="P24" s="7"/>
      <c r="Q24" s="7"/>
      <c r="R24" s="7"/>
      <c r="S24" s="7"/>
      <c r="T24" s="17"/>
      <c r="U24" s="13"/>
      <c r="V24" s="15"/>
      <c r="W24" s="7"/>
      <c r="X24" s="7"/>
      <c r="Y24" s="7"/>
      <c r="Z24" s="7"/>
      <c r="AA24" s="7"/>
      <c r="AB24" s="7"/>
      <c r="AC24" s="7"/>
      <c r="AD24" s="17"/>
      <c r="AE24" s="14"/>
      <c r="AF24" s="7"/>
      <c r="AG24" s="7"/>
      <c r="AH24" s="7"/>
      <c r="AI24" s="7"/>
      <c r="AJ24" s="7"/>
    </row>
    <row r="25" spans="1:36" x14ac:dyDescent="0.2">
      <c r="A25" s="1"/>
      <c r="B25" s="15"/>
      <c r="C25" s="7"/>
      <c r="D25" s="7"/>
      <c r="E25" s="7"/>
      <c r="F25" s="7"/>
      <c r="G25" s="7"/>
      <c r="H25" s="7"/>
      <c r="I25" s="7"/>
      <c r="J25" s="17"/>
      <c r="K25" s="13"/>
      <c r="L25" s="18"/>
      <c r="M25" s="7"/>
      <c r="N25" s="7"/>
      <c r="O25" s="7"/>
      <c r="P25" s="7"/>
      <c r="Q25" s="7"/>
      <c r="R25" s="7"/>
      <c r="S25" s="7"/>
      <c r="T25" s="17"/>
      <c r="U25" s="13"/>
      <c r="V25" s="15"/>
      <c r="W25" s="7"/>
      <c r="X25" s="7"/>
      <c r="Y25" s="7"/>
      <c r="Z25" s="7"/>
      <c r="AA25" s="7"/>
      <c r="AB25" s="7"/>
      <c r="AC25" s="7"/>
      <c r="AD25" s="17"/>
      <c r="AE25" s="14"/>
      <c r="AF25" s="7"/>
      <c r="AG25" s="7"/>
      <c r="AH25" s="7"/>
      <c r="AI25" s="7"/>
      <c r="AJ25" s="7"/>
    </row>
    <row r="26" spans="1:36" x14ac:dyDescent="0.2">
      <c r="A26" s="1"/>
      <c r="B26" s="15"/>
      <c r="C26" s="7"/>
      <c r="D26" s="7"/>
      <c r="E26" s="7"/>
      <c r="F26" s="7"/>
      <c r="G26" s="7"/>
      <c r="H26" s="7"/>
      <c r="I26" s="7"/>
      <c r="J26" s="17"/>
      <c r="K26" s="13"/>
      <c r="L26" s="18"/>
      <c r="M26" s="7"/>
      <c r="N26" s="7"/>
      <c r="O26" s="7"/>
      <c r="P26" s="7"/>
      <c r="Q26" s="7"/>
      <c r="R26" s="7"/>
      <c r="S26" s="7"/>
      <c r="T26" s="17"/>
      <c r="U26" s="13"/>
      <c r="V26" s="15"/>
      <c r="W26" s="7"/>
      <c r="X26" s="7"/>
      <c r="Y26" s="7"/>
      <c r="Z26" s="7"/>
      <c r="AA26" s="7"/>
      <c r="AB26" s="7"/>
      <c r="AC26" s="7"/>
      <c r="AD26" s="17"/>
      <c r="AE26" s="14"/>
      <c r="AF26" s="7"/>
      <c r="AG26" s="7"/>
      <c r="AH26" s="7"/>
      <c r="AI26" s="7"/>
      <c r="AJ26" s="7"/>
    </row>
    <row r="27" spans="1:36" x14ac:dyDescent="0.2">
      <c r="A27" s="1"/>
      <c r="B27" s="15"/>
      <c r="C27" s="7"/>
      <c r="D27" s="7"/>
      <c r="E27" s="7"/>
      <c r="F27" s="7"/>
      <c r="G27" s="7"/>
      <c r="H27" s="7"/>
      <c r="I27" s="7"/>
      <c r="J27" s="17"/>
      <c r="K27" s="13"/>
      <c r="L27" s="18"/>
      <c r="M27" s="7"/>
      <c r="N27" s="7"/>
      <c r="O27" s="7"/>
      <c r="P27" s="7"/>
      <c r="Q27" s="7"/>
      <c r="R27" s="7"/>
      <c r="S27" s="7"/>
      <c r="T27" s="17"/>
      <c r="U27" s="13"/>
      <c r="V27" s="15"/>
      <c r="W27" s="7"/>
      <c r="X27" s="7"/>
      <c r="Y27" s="7"/>
      <c r="Z27" s="7"/>
      <c r="AA27" s="7"/>
      <c r="AB27" s="7"/>
      <c r="AC27" s="7"/>
      <c r="AD27" s="17"/>
      <c r="AE27" s="14"/>
      <c r="AF27" s="7"/>
      <c r="AG27" s="7"/>
      <c r="AH27" s="7"/>
      <c r="AI27" s="7"/>
      <c r="AJ27" s="7"/>
    </row>
    <row r="28" spans="1:36" x14ac:dyDescent="0.2">
      <c r="A28" s="1"/>
      <c r="B28" s="15"/>
      <c r="C28" s="7"/>
      <c r="D28" s="7"/>
      <c r="E28" s="7"/>
      <c r="F28" s="7"/>
      <c r="G28" s="7"/>
      <c r="H28" s="7"/>
      <c r="I28" s="7"/>
      <c r="J28" s="17"/>
      <c r="K28" s="13"/>
      <c r="L28" s="18"/>
      <c r="M28" s="7"/>
      <c r="N28" s="7"/>
      <c r="O28" s="7"/>
      <c r="P28" s="7"/>
      <c r="Q28" s="7"/>
      <c r="R28" s="7"/>
      <c r="S28" s="7"/>
      <c r="T28" s="17"/>
      <c r="U28" s="13"/>
      <c r="V28" s="15"/>
      <c r="W28" s="7"/>
      <c r="X28" s="7"/>
      <c r="Y28" s="7"/>
      <c r="Z28" s="7"/>
      <c r="AA28" s="7"/>
      <c r="AB28" s="7"/>
      <c r="AC28" s="7"/>
      <c r="AD28" s="17"/>
      <c r="AE28" s="14"/>
      <c r="AF28" s="7"/>
      <c r="AG28" s="7"/>
      <c r="AH28" s="7"/>
      <c r="AI28" s="7"/>
      <c r="AJ28" s="7"/>
    </row>
    <row r="29" spans="1:36" x14ac:dyDescent="0.2">
      <c r="A29" s="1"/>
      <c r="B29" s="15"/>
      <c r="C29" s="7"/>
      <c r="D29" s="7"/>
      <c r="E29" s="7"/>
      <c r="F29" s="7"/>
      <c r="G29" s="7"/>
      <c r="H29" s="7"/>
      <c r="I29" s="7"/>
      <c r="J29" s="17"/>
      <c r="K29" s="13"/>
      <c r="L29" s="18"/>
      <c r="M29" s="7"/>
      <c r="N29" s="7"/>
      <c r="O29" s="7"/>
      <c r="P29" s="7"/>
      <c r="Q29" s="7"/>
      <c r="R29" s="7"/>
      <c r="S29" s="7"/>
      <c r="T29" s="17"/>
      <c r="U29" s="13"/>
      <c r="V29" s="15"/>
      <c r="W29" s="7"/>
      <c r="X29" s="7"/>
      <c r="Y29" s="7"/>
      <c r="Z29" s="7"/>
      <c r="AA29" s="7"/>
      <c r="AB29" s="7"/>
      <c r="AC29" s="7"/>
      <c r="AD29" s="17"/>
      <c r="AE29" s="14"/>
      <c r="AF29" s="7"/>
      <c r="AG29" s="7"/>
      <c r="AH29" s="7"/>
      <c r="AI29" s="7"/>
      <c r="AJ29" s="7"/>
    </row>
    <row r="30" spans="1:36" x14ac:dyDescent="0.2">
      <c r="A30" s="1"/>
      <c r="B30" s="15"/>
      <c r="C30" s="7"/>
      <c r="D30" s="7"/>
      <c r="E30" s="7"/>
      <c r="F30" s="7"/>
      <c r="G30" s="7"/>
      <c r="H30" s="7"/>
      <c r="I30" s="7"/>
      <c r="J30" s="17"/>
      <c r="K30" s="13"/>
      <c r="L30" s="18"/>
      <c r="M30" s="7"/>
      <c r="N30" s="7"/>
      <c r="O30" s="7"/>
      <c r="P30" s="7"/>
      <c r="Q30" s="7"/>
      <c r="R30" s="7"/>
      <c r="S30" s="7"/>
      <c r="T30" s="17"/>
      <c r="U30" s="13"/>
      <c r="V30" s="15"/>
      <c r="W30" s="7"/>
      <c r="X30" s="7"/>
      <c r="Y30" s="7"/>
      <c r="Z30" s="7"/>
      <c r="AA30" s="7"/>
      <c r="AB30" s="7"/>
      <c r="AC30" s="7"/>
      <c r="AD30" s="17"/>
      <c r="AE30" s="14"/>
      <c r="AF30" s="7"/>
      <c r="AG30" s="7"/>
      <c r="AH30" s="7"/>
      <c r="AI30" s="7"/>
      <c r="AJ30" s="7"/>
    </row>
    <row r="31" spans="1:36" x14ac:dyDescent="0.2">
      <c r="A31" s="1"/>
      <c r="B31" s="15"/>
      <c r="C31" s="7"/>
      <c r="D31" s="7"/>
      <c r="E31" s="7"/>
      <c r="F31" s="7"/>
      <c r="G31" s="7"/>
      <c r="H31" s="7"/>
      <c r="I31" s="7"/>
      <c r="J31" s="17"/>
      <c r="K31" s="13"/>
      <c r="L31" s="18"/>
      <c r="M31" s="7"/>
      <c r="N31" s="7"/>
      <c r="O31" s="7"/>
      <c r="P31" s="7"/>
      <c r="Q31" s="7"/>
      <c r="R31" s="7"/>
      <c r="S31" s="7"/>
      <c r="T31" s="17"/>
      <c r="U31" s="13"/>
      <c r="V31" s="15"/>
      <c r="W31" s="7"/>
      <c r="X31" s="7"/>
      <c r="Y31" s="7"/>
      <c r="Z31" s="7"/>
      <c r="AA31" s="7"/>
      <c r="AB31" s="7"/>
      <c r="AC31" s="7"/>
      <c r="AD31" s="17"/>
      <c r="AE31" s="14"/>
      <c r="AF31" s="7"/>
      <c r="AG31" s="7"/>
      <c r="AH31" s="7"/>
      <c r="AI31" s="7"/>
      <c r="AJ31" s="7"/>
    </row>
    <row r="32" spans="1:36" x14ac:dyDescent="0.2">
      <c r="A32" s="1"/>
      <c r="B32" s="15"/>
      <c r="C32" s="7"/>
      <c r="D32" s="7"/>
      <c r="E32" s="7"/>
      <c r="F32" s="7"/>
      <c r="G32" s="7"/>
      <c r="H32" s="7"/>
      <c r="I32" s="7"/>
      <c r="J32" s="17"/>
      <c r="K32" s="13"/>
      <c r="L32" s="18"/>
      <c r="M32" s="7"/>
      <c r="N32" s="7"/>
      <c r="O32" s="7"/>
      <c r="P32" s="7"/>
      <c r="Q32" s="7"/>
      <c r="R32" s="7"/>
      <c r="S32" s="7"/>
      <c r="T32" s="17"/>
      <c r="U32" s="13"/>
      <c r="V32" s="15"/>
      <c r="W32" s="7"/>
      <c r="X32" s="7"/>
      <c r="Y32" s="7"/>
      <c r="Z32" s="7"/>
      <c r="AA32" s="7"/>
      <c r="AB32" s="7"/>
      <c r="AC32" s="7"/>
      <c r="AD32" s="17"/>
      <c r="AE32" s="14"/>
      <c r="AF32" s="7"/>
      <c r="AG32" s="7"/>
      <c r="AH32" s="7"/>
      <c r="AI32" s="7"/>
      <c r="AJ32" s="7"/>
    </row>
    <row r="33" spans="1:36" x14ac:dyDescent="0.2">
      <c r="A33" s="1"/>
      <c r="B33" s="15"/>
      <c r="C33" s="7"/>
      <c r="D33" s="7"/>
      <c r="E33" s="7"/>
      <c r="F33" s="7"/>
      <c r="G33" s="7"/>
      <c r="H33" s="7"/>
      <c r="I33" s="7"/>
      <c r="J33" s="17"/>
      <c r="K33" s="13"/>
      <c r="L33" s="18"/>
      <c r="M33" s="7"/>
      <c r="N33" s="7"/>
      <c r="O33" s="7"/>
      <c r="P33" s="7"/>
      <c r="Q33" s="7"/>
      <c r="R33" s="7"/>
      <c r="S33" s="7"/>
      <c r="T33" s="17"/>
      <c r="U33" s="13"/>
      <c r="V33" s="15"/>
      <c r="W33" s="7"/>
      <c r="X33" s="7"/>
      <c r="Y33" s="7"/>
      <c r="Z33" s="7"/>
      <c r="AA33" s="7"/>
      <c r="AB33" s="7"/>
      <c r="AC33" s="7"/>
      <c r="AD33" s="17"/>
      <c r="AE33" s="14"/>
      <c r="AF33" s="7"/>
      <c r="AG33" s="7"/>
      <c r="AH33" s="7"/>
      <c r="AI33" s="7"/>
      <c r="AJ33" s="7"/>
    </row>
    <row r="34" spans="1:36" x14ac:dyDescent="0.2">
      <c r="A34" s="1"/>
      <c r="B34" s="22"/>
      <c r="C34" s="23"/>
      <c r="D34" s="23"/>
      <c r="E34" s="23"/>
      <c r="F34" s="23"/>
      <c r="G34" s="23"/>
      <c r="H34" s="23"/>
      <c r="I34" s="23"/>
      <c r="J34" s="24"/>
      <c r="K34" s="25"/>
      <c r="L34" s="26"/>
      <c r="M34" s="23"/>
      <c r="N34" s="23"/>
      <c r="O34" s="23"/>
      <c r="P34" s="23"/>
      <c r="Q34" s="23"/>
      <c r="R34" s="23"/>
      <c r="S34" s="23"/>
      <c r="T34" s="24"/>
      <c r="U34" s="13"/>
      <c r="V34" s="22"/>
      <c r="W34" s="23"/>
      <c r="X34" s="23"/>
      <c r="Y34" s="23"/>
      <c r="Z34" s="23"/>
      <c r="AA34" s="23"/>
      <c r="AB34" s="23"/>
      <c r="AC34" s="23"/>
      <c r="AD34" s="24"/>
      <c r="AE34" s="14"/>
      <c r="AF34" s="7"/>
      <c r="AG34" s="7"/>
      <c r="AH34" s="7"/>
      <c r="AI34" s="7"/>
      <c r="AJ34" s="7"/>
    </row>
    <row r="35" spans="1:36" x14ac:dyDescent="0.2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7"/>
      <c r="V35" s="20"/>
      <c r="W35" s="20"/>
      <c r="X35" s="20"/>
      <c r="Y35" s="20"/>
      <c r="Z35" s="20"/>
      <c r="AA35" s="20"/>
      <c r="AB35" s="20"/>
      <c r="AC35" s="20"/>
      <c r="AD35" s="20"/>
      <c r="AE35" s="7"/>
      <c r="AF35" s="7"/>
      <c r="AG35" s="7"/>
      <c r="AH35" s="7"/>
      <c r="AI35" s="7"/>
      <c r="AJ35" s="7"/>
    </row>
    <row r="36" spans="1:3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</sheetData>
  <mergeCells count="21">
    <mergeCell ref="Y6:Y7"/>
    <mergeCell ref="AA6:AB9"/>
    <mergeCell ref="AC6:AC9"/>
    <mergeCell ref="C8:D9"/>
    <mergeCell ref="E8:E9"/>
    <mergeCell ref="M8:N9"/>
    <mergeCell ref="O8:O9"/>
    <mergeCell ref="W8:X9"/>
    <mergeCell ref="Y8:Y9"/>
    <mergeCell ref="C3:D3"/>
    <mergeCell ref="M3:N3"/>
    <mergeCell ref="W3:X3"/>
    <mergeCell ref="C6:D7"/>
    <mergeCell ref="E6:E7"/>
    <mergeCell ref="G6:H9"/>
    <mergeCell ref="I6:I9"/>
    <mergeCell ref="M6:N7"/>
    <mergeCell ref="O6:O7"/>
    <mergeCell ref="Q6:R9"/>
    <mergeCell ref="S6:S9"/>
    <mergeCell ref="W6:X7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80" zoomScaleNormal="80" workbookViewId="0">
      <selection activeCell="C62" sqref="C62"/>
    </sheetView>
  </sheetViews>
  <sheetFormatPr defaultColWidth="9.28515625" defaultRowHeight="12.75" x14ac:dyDescent="0.2"/>
  <cols>
    <col min="1" max="1" width="7.42578125" customWidth="1"/>
    <col min="2" max="2" width="15.28515625" customWidth="1"/>
    <col min="3" max="3" width="10.7109375" customWidth="1"/>
    <col min="4" max="7" width="8.42578125"/>
    <col min="8" max="8" width="14" customWidth="1"/>
    <col min="9" max="10" width="8.42578125"/>
    <col min="11" max="11" width="10"/>
    <col min="12" max="12" width="12.7109375" customWidth="1"/>
    <col min="13" max="13" width="13.42578125" customWidth="1"/>
    <col min="14" max="18" width="8.42578125"/>
    <col min="19" max="19" width="9.140625" customWidth="1"/>
    <col min="20" max="1025" width="8.42578125"/>
  </cols>
  <sheetData>
    <row r="1" spans="1:14" ht="18" x14ac:dyDescent="0.25">
      <c r="D1" s="68" t="s">
        <v>23</v>
      </c>
      <c r="E1" s="68"/>
      <c r="F1" s="68"/>
      <c r="G1" s="68"/>
      <c r="H1" s="27"/>
      <c r="I1" s="27"/>
      <c r="J1" s="27"/>
    </row>
    <row r="3" spans="1:14" ht="15" x14ac:dyDescent="0.2">
      <c r="B3" s="28" t="s">
        <v>3</v>
      </c>
      <c r="C3" s="69" t="str">
        <f ca="1">CONCATENATE("Team ",RIGHT(CELL("filename",$A$1),LEN(CELL("filename",$A$1))-FIND("]",CELL("filename",$A$1))))</f>
        <v>Team Tür</v>
      </c>
      <c r="D3" s="69"/>
      <c r="E3" s="69"/>
      <c r="F3" s="69"/>
    </row>
    <row r="5" spans="1:14" ht="15" x14ac:dyDescent="0.2">
      <c r="B5" s="28" t="s">
        <v>22</v>
      </c>
      <c r="D5" s="70" t="s">
        <v>16</v>
      </c>
      <c r="E5" s="70"/>
    </row>
    <row r="6" spans="1:14" ht="15" x14ac:dyDescent="0.2">
      <c r="B6" s="28"/>
    </row>
    <row r="7" spans="1:14" ht="13.15" customHeight="1" x14ac:dyDescent="0.2">
      <c r="A7" s="71" t="s">
        <v>13</v>
      </c>
      <c r="B7" s="71" t="s">
        <v>11</v>
      </c>
      <c r="C7" s="71" t="s">
        <v>12</v>
      </c>
      <c r="D7" s="72"/>
      <c r="E7" s="72"/>
      <c r="F7" s="72"/>
      <c r="G7" s="72"/>
      <c r="H7" s="29"/>
      <c r="I7" s="29"/>
      <c r="J7" s="29"/>
      <c r="K7" s="73" t="s">
        <v>21</v>
      </c>
      <c r="L7" s="74" t="s">
        <v>26</v>
      </c>
      <c r="M7" s="75" t="s">
        <v>27</v>
      </c>
      <c r="N7" s="76" t="s">
        <v>14</v>
      </c>
    </row>
    <row r="8" spans="1:14" ht="25.9" customHeight="1" x14ac:dyDescent="0.2">
      <c r="A8" s="71"/>
      <c r="B8" s="71"/>
      <c r="C8" s="71"/>
      <c r="D8" s="30" t="s">
        <v>8</v>
      </c>
      <c r="E8" s="44" t="s">
        <v>10</v>
      </c>
      <c r="F8" s="31" t="s">
        <v>9</v>
      </c>
      <c r="G8" s="48" t="s">
        <v>4</v>
      </c>
      <c r="H8" s="45" t="s">
        <v>19</v>
      </c>
      <c r="I8" s="46" t="s">
        <v>5</v>
      </c>
      <c r="J8" s="47" t="s">
        <v>6</v>
      </c>
      <c r="K8" s="73"/>
      <c r="L8" s="74"/>
      <c r="M8" s="75"/>
      <c r="N8" s="76"/>
    </row>
    <row r="9" spans="1:14" x14ac:dyDescent="0.2">
      <c r="A9">
        <v>2</v>
      </c>
      <c r="B9">
        <v>1</v>
      </c>
      <c r="C9">
        <f t="shared" ref="C9:C20" si="0">IF($D$5=$B$41,B42,IF($D$5=$C$41,C42,IF($D$5=$D$41,D42,)))</f>
        <v>15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2">
        <v>0</v>
      </c>
      <c r="K9">
        <f t="shared" ref="K9:K20" si="1">SUM(D9:J9)</f>
        <v>0</v>
      </c>
      <c r="L9">
        <f t="shared" ref="L9:L20" si="2">IF(C9=K9,C9,0)</f>
        <v>0</v>
      </c>
      <c r="M9">
        <f t="shared" ref="M9:M20" si="3">D9*$C$36+E9*$C$37+I9*$C$38</f>
        <v>0</v>
      </c>
      <c r="N9">
        <f t="shared" ref="N9:N20" si="4">L9-M9</f>
        <v>0</v>
      </c>
    </row>
    <row r="10" spans="1:14" x14ac:dyDescent="0.2">
      <c r="A10">
        <v>4</v>
      </c>
      <c r="B10">
        <v>2</v>
      </c>
      <c r="C10">
        <f t="shared" si="0"/>
        <v>15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2"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</row>
    <row r="11" spans="1:14" x14ac:dyDescent="0.2">
      <c r="A11">
        <v>6</v>
      </c>
      <c r="B11">
        <v>3</v>
      </c>
      <c r="C11">
        <f t="shared" si="0"/>
        <v>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2"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</row>
    <row r="12" spans="1:14" x14ac:dyDescent="0.2">
      <c r="A12">
        <v>8</v>
      </c>
      <c r="B12">
        <v>4</v>
      </c>
      <c r="C12">
        <f t="shared" si="0"/>
        <v>16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2"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</row>
    <row r="13" spans="1:14" x14ac:dyDescent="0.2">
      <c r="A13">
        <v>10</v>
      </c>
      <c r="B13">
        <v>5</v>
      </c>
      <c r="C13">
        <f t="shared" si="0"/>
        <v>18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2"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</row>
    <row r="14" spans="1:14" x14ac:dyDescent="0.2">
      <c r="A14">
        <v>12</v>
      </c>
      <c r="B14">
        <v>6</v>
      </c>
      <c r="C14">
        <f t="shared" si="0"/>
        <v>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2"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</row>
    <row r="15" spans="1:14" x14ac:dyDescent="0.2">
      <c r="A15">
        <v>14</v>
      </c>
      <c r="B15">
        <v>7</v>
      </c>
      <c r="C15">
        <f t="shared" si="0"/>
        <v>20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2"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</row>
    <row r="16" spans="1:14" x14ac:dyDescent="0.2">
      <c r="A16">
        <v>16</v>
      </c>
      <c r="B16">
        <v>8</v>
      </c>
      <c r="C16">
        <f t="shared" si="0"/>
        <v>20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2"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</row>
    <row r="17" spans="1:14" x14ac:dyDescent="0.2">
      <c r="A17">
        <v>18</v>
      </c>
      <c r="B17">
        <v>9</v>
      </c>
      <c r="C17">
        <f t="shared" si="0"/>
        <v>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2"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</row>
    <row r="18" spans="1:14" x14ac:dyDescent="0.2">
      <c r="A18">
        <v>20</v>
      </c>
      <c r="B18">
        <v>10</v>
      </c>
      <c r="C18">
        <f t="shared" si="0"/>
        <v>19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2"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</row>
    <row r="19" spans="1:14" x14ac:dyDescent="0.2">
      <c r="A19">
        <v>22</v>
      </c>
      <c r="B19">
        <v>11</v>
      </c>
      <c r="C19">
        <f t="shared" si="0"/>
        <v>18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2"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</row>
    <row r="20" spans="1:14" ht="13.15" customHeight="1" x14ac:dyDescent="0.2">
      <c r="A20">
        <v>24</v>
      </c>
      <c r="B20">
        <v>12</v>
      </c>
      <c r="C20">
        <f t="shared" si="0"/>
        <v>16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2"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</row>
    <row r="22" spans="1:14" x14ac:dyDescent="0.2">
      <c r="C22">
        <f>SUM(C9:C20)</f>
        <v>211</v>
      </c>
      <c r="D22">
        <f t="shared" ref="D22:N22" si="5">SUM(D9:D20)</f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5"/>
        <v>0</v>
      </c>
    </row>
    <row r="23" spans="1:14" x14ac:dyDescent="0.2">
      <c r="D23" s="34">
        <f t="shared" ref="D23:L23" si="6">D22/$C$22</f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/>
      <c r="N23" s="34"/>
    </row>
    <row r="24" spans="1:14" x14ac:dyDescent="0.2"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9.899999999999999" customHeight="1" x14ac:dyDescent="0.2">
      <c r="C27" s="77" t="s">
        <v>24</v>
      </c>
      <c r="D27" s="77"/>
      <c r="E27" s="78">
        <f>L22</f>
        <v>0</v>
      </c>
      <c r="G27" s="79" t="s">
        <v>20</v>
      </c>
      <c r="H27" s="79"/>
      <c r="I27" s="79"/>
      <c r="J27" s="79"/>
      <c r="K27" s="79"/>
      <c r="L27" s="65">
        <f>E27-E29</f>
        <v>0</v>
      </c>
    </row>
    <row r="28" spans="1:14" ht="19.899999999999999" customHeight="1" x14ac:dyDescent="0.2">
      <c r="C28" s="77"/>
      <c r="D28" s="77"/>
      <c r="E28" s="78"/>
      <c r="G28" s="79"/>
      <c r="H28" s="79"/>
      <c r="I28" s="79"/>
      <c r="J28" s="79"/>
      <c r="K28" s="79"/>
      <c r="L28" s="65"/>
    </row>
    <row r="29" spans="1:14" ht="19.899999999999999" customHeight="1" x14ac:dyDescent="0.2">
      <c r="C29" s="80" t="s">
        <v>25</v>
      </c>
      <c r="D29" s="80"/>
      <c r="E29" s="81">
        <f>M22</f>
        <v>0</v>
      </c>
      <c r="G29" s="79"/>
      <c r="H29" s="79"/>
      <c r="I29" s="79"/>
      <c r="J29" s="79"/>
      <c r="K29" s="79"/>
      <c r="L29" s="65"/>
    </row>
    <row r="30" spans="1:14" ht="19.899999999999999" customHeight="1" x14ac:dyDescent="0.2">
      <c r="C30" s="80"/>
      <c r="D30" s="80"/>
      <c r="E30" s="81"/>
      <c r="G30" s="79"/>
      <c r="H30" s="79"/>
      <c r="I30" s="79"/>
      <c r="J30" s="79"/>
      <c r="K30" s="79"/>
      <c r="L30" s="65"/>
    </row>
    <row r="31" spans="1:14" ht="13.15" customHeight="1" x14ac:dyDescent="0.2"/>
    <row r="35" spans="2:4" x14ac:dyDescent="0.2">
      <c r="B35" s="36" t="s">
        <v>17</v>
      </c>
      <c r="C35" s="37"/>
    </row>
    <row r="36" spans="2:4" x14ac:dyDescent="0.2">
      <c r="B36" s="38" t="s">
        <v>8</v>
      </c>
      <c r="C36" s="39">
        <v>1</v>
      </c>
    </row>
    <row r="37" spans="2:4" x14ac:dyDescent="0.2">
      <c r="B37" s="38" t="s">
        <v>10</v>
      </c>
      <c r="C37" s="39">
        <v>0.75</v>
      </c>
    </row>
    <row r="38" spans="2:4" x14ac:dyDescent="0.2">
      <c r="B38" s="40" t="s">
        <v>5</v>
      </c>
      <c r="C38" s="41">
        <v>0.5</v>
      </c>
    </row>
    <row r="40" spans="2:4" x14ac:dyDescent="0.2">
      <c r="B40" s="36" t="s">
        <v>7</v>
      </c>
      <c r="C40" s="42"/>
      <c r="D40" s="37"/>
    </row>
    <row r="41" spans="2:4" ht="13.5" thickBot="1" x14ac:dyDescent="0.25">
      <c r="B41" s="38" t="s">
        <v>15</v>
      </c>
      <c r="C41" s="49" t="s">
        <v>16</v>
      </c>
      <c r="D41" s="39"/>
    </row>
    <row r="42" spans="2:4" x14ac:dyDescent="0.2">
      <c r="B42" s="51">
        <v>14</v>
      </c>
      <c r="C42" s="52">
        <v>15</v>
      </c>
      <c r="D42" s="53"/>
    </row>
    <row r="43" spans="2:4" x14ac:dyDescent="0.2">
      <c r="B43" s="54">
        <v>14</v>
      </c>
      <c r="C43" s="50">
        <v>15</v>
      </c>
      <c r="D43" s="55"/>
    </row>
    <row r="44" spans="2:4" x14ac:dyDescent="0.2">
      <c r="B44" s="54">
        <v>13</v>
      </c>
      <c r="C44" s="50">
        <v>16</v>
      </c>
      <c r="D44" s="55"/>
    </row>
    <row r="45" spans="2:4" x14ac:dyDescent="0.2">
      <c r="B45" s="54">
        <v>15</v>
      </c>
      <c r="C45" s="50">
        <v>16</v>
      </c>
      <c r="D45" s="55"/>
    </row>
    <row r="46" spans="2:4" x14ac:dyDescent="0.2">
      <c r="B46" s="54">
        <v>18</v>
      </c>
      <c r="C46" s="50">
        <v>18</v>
      </c>
      <c r="D46" s="55"/>
    </row>
    <row r="47" spans="2:4" x14ac:dyDescent="0.2">
      <c r="B47" s="54">
        <v>21</v>
      </c>
      <c r="C47" s="50">
        <v>19</v>
      </c>
      <c r="D47" s="55"/>
    </row>
    <row r="48" spans="2:4" x14ac:dyDescent="0.2">
      <c r="B48" s="54">
        <v>22</v>
      </c>
      <c r="C48" s="50">
        <v>20</v>
      </c>
      <c r="D48" s="55"/>
    </row>
    <row r="49" spans="2:13" x14ac:dyDescent="0.2">
      <c r="B49" s="54">
        <v>22</v>
      </c>
      <c r="C49" s="50">
        <v>20</v>
      </c>
      <c r="D49" s="55"/>
    </row>
    <row r="50" spans="2:13" x14ac:dyDescent="0.2">
      <c r="B50" s="54">
        <v>21</v>
      </c>
      <c r="C50" s="50">
        <v>19</v>
      </c>
      <c r="D50" s="55"/>
    </row>
    <row r="51" spans="2:13" x14ac:dyDescent="0.2">
      <c r="B51" s="54">
        <v>18</v>
      </c>
      <c r="C51" s="50">
        <v>19</v>
      </c>
      <c r="D51" s="55"/>
    </row>
    <row r="52" spans="2:13" x14ac:dyDescent="0.2">
      <c r="B52" s="54">
        <v>16</v>
      </c>
      <c r="C52" s="50">
        <v>18</v>
      </c>
      <c r="D52" s="55"/>
    </row>
    <row r="53" spans="2:13" ht="13.5" thickBot="1" x14ac:dyDescent="0.25">
      <c r="B53" s="56">
        <v>16</v>
      </c>
      <c r="C53" s="57">
        <v>16</v>
      </c>
      <c r="D53" s="58"/>
    </row>
    <row r="56" spans="2:13" ht="15" x14ac:dyDescent="0.25">
      <c r="D56" s="30" t="s">
        <v>8</v>
      </c>
      <c r="E56" s="44" t="s">
        <v>10</v>
      </c>
      <c r="F56" s="31" t="s">
        <v>9</v>
      </c>
      <c r="G56" s="48" t="s">
        <v>4</v>
      </c>
      <c r="H56" s="45" t="s">
        <v>19</v>
      </c>
      <c r="I56" s="46" t="s">
        <v>5</v>
      </c>
      <c r="J56" s="47" t="s">
        <v>6</v>
      </c>
      <c r="K56" s="43" t="b">
        <v>0</v>
      </c>
      <c r="L56" s="43" t="s">
        <v>30</v>
      </c>
      <c r="M56" s="60" t="s">
        <v>29</v>
      </c>
    </row>
    <row r="57" spans="2:13" x14ac:dyDescent="0.2">
      <c r="C57">
        <v>2</v>
      </c>
      <c r="D57">
        <f t="shared" ref="D57:J68" si="7">IF($K9=$C9,D9,0)</f>
        <v>0</v>
      </c>
      <c r="E57">
        <f t="shared" si="7"/>
        <v>0</v>
      </c>
      <c r="F57">
        <f t="shared" si="7"/>
        <v>0</v>
      </c>
      <c r="G57">
        <f t="shared" si="7"/>
        <v>0</v>
      </c>
      <c r="H57">
        <f t="shared" si="7"/>
        <v>0</v>
      </c>
      <c r="I57">
        <f t="shared" si="7"/>
        <v>0</v>
      </c>
      <c r="J57">
        <f t="shared" si="7"/>
        <v>0</v>
      </c>
      <c r="K57">
        <f>MAX(L57:M57)</f>
        <v>15</v>
      </c>
      <c r="L57">
        <f>IF(SUM(D9:J9)&lt;C9,C9-SUM(D9:J9),0)</f>
        <v>15</v>
      </c>
      <c r="M57">
        <f t="shared" ref="M57:M68" si="8">IF(SUM(D9:J9)&gt;C9,SUM(D9:J9)-C9,0)</f>
        <v>0</v>
      </c>
    </row>
    <row r="58" spans="2:13" x14ac:dyDescent="0.2">
      <c r="C58">
        <v>4</v>
      </c>
      <c r="D58">
        <f t="shared" si="7"/>
        <v>0</v>
      </c>
      <c r="E58">
        <f t="shared" si="7"/>
        <v>0</v>
      </c>
      <c r="F58">
        <f t="shared" si="7"/>
        <v>0</v>
      </c>
      <c r="G58">
        <f t="shared" si="7"/>
        <v>0</v>
      </c>
      <c r="H58">
        <f t="shared" si="7"/>
        <v>0</v>
      </c>
      <c r="I58">
        <f t="shared" si="7"/>
        <v>0</v>
      </c>
      <c r="J58">
        <f t="shared" si="7"/>
        <v>0</v>
      </c>
      <c r="K58">
        <f t="shared" ref="K58:K68" si="9">MAX(L58:M58)</f>
        <v>15</v>
      </c>
      <c r="L58">
        <f t="shared" ref="L58:L68" si="10">IF(SUM(D10:J10)&lt;C10,C10-SUM(D10:J10),0)</f>
        <v>15</v>
      </c>
      <c r="M58">
        <f t="shared" si="8"/>
        <v>0</v>
      </c>
    </row>
    <row r="59" spans="2:13" x14ac:dyDescent="0.2">
      <c r="C59">
        <v>6</v>
      </c>
      <c r="D59">
        <f t="shared" si="7"/>
        <v>0</v>
      </c>
      <c r="E59">
        <f t="shared" si="7"/>
        <v>0</v>
      </c>
      <c r="F59">
        <f t="shared" si="7"/>
        <v>0</v>
      </c>
      <c r="G59">
        <f t="shared" si="7"/>
        <v>0</v>
      </c>
      <c r="H59">
        <f t="shared" si="7"/>
        <v>0</v>
      </c>
      <c r="I59">
        <f t="shared" si="7"/>
        <v>0</v>
      </c>
      <c r="J59">
        <f t="shared" si="7"/>
        <v>0</v>
      </c>
      <c r="K59">
        <f t="shared" si="9"/>
        <v>16</v>
      </c>
      <c r="L59">
        <f t="shared" si="10"/>
        <v>16</v>
      </c>
      <c r="M59">
        <f t="shared" si="8"/>
        <v>0</v>
      </c>
    </row>
    <row r="60" spans="2:13" x14ac:dyDescent="0.2">
      <c r="C60">
        <v>8</v>
      </c>
      <c r="D60">
        <f t="shared" si="7"/>
        <v>0</v>
      </c>
      <c r="E60">
        <f t="shared" si="7"/>
        <v>0</v>
      </c>
      <c r="F60">
        <f t="shared" si="7"/>
        <v>0</v>
      </c>
      <c r="G60">
        <f t="shared" si="7"/>
        <v>0</v>
      </c>
      <c r="H60">
        <f t="shared" si="7"/>
        <v>0</v>
      </c>
      <c r="I60">
        <f t="shared" si="7"/>
        <v>0</v>
      </c>
      <c r="J60">
        <f t="shared" si="7"/>
        <v>0</v>
      </c>
      <c r="K60">
        <f t="shared" si="9"/>
        <v>16</v>
      </c>
      <c r="L60">
        <f t="shared" si="10"/>
        <v>16</v>
      </c>
      <c r="M60">
        <f t="shared" si="8"/>
        <v>0</v>
      </c>
    </row>
    <row r="61" spans="2:13" x14ac:dyDescent="0.2">
      <c r="C61">
        <v>10</v>
      </c>
      <c r="D61">
        <f t="shared" si="7"/>
        <v>0</v>
      </c>
      <c r="E61">
        <f t="shared" si="7"/>
        <v>0</v>
      </c>
      <c r="F61">
        <f t="shared" si="7"/>
        <v>0</v>
      </c>
      <c r="G61">
        <f t="shared" si="7"/>
        <v>0</v>
      </c>
      <c r="H61">
        <f t="shared" si="7"/>
        <v>0</v>
      </c>
      <c r="I61">
        <f t="shared" si="7"/>
        <v>0</v>
      </c>
      <c r="J61">
        <f t="shared" si="7"/>
        <v>0</v>
      </c>
      <c r="K61">
        <f t="shared" si="9"/>
        <v>18</v>
      </c>
      <c r="L61">
        <f t="shared" si="10"/>
        <v>18</v>
      </c>
      <c r="M61">
        <f t="shared" si="8"/>
        <v>0</v>
      </c>
    </row>
    <row r="62" spans="2:13" x14ac:dyDescent="0.2">
      <c r="C62">
        <v>12</v>
      </c>
      <c r="D62">
        <f t="shared" si="7"/>
        <v>0</v>
      </c>
      <c r="E62">
        <f t="shared" si="7"/>
        <v>0</v>
      </c>
      <c r="F62">
        <f t="shared" si="7"/>
        <v>0</v>
      </c>
      <c r="G62">
        <f t="shared" si="7"/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9"/>
        <v>19</v>
      </c>
      <c r="L62">
        <f t="shared" si="10"/>
        <v>19</v>
      </c>
      <c r="M62">
        <f t="shared" si="8"/>
        <v>0</v>
      </c>
    </row>
    <row r="63" spans="2:13" x14ac:dyDescent="0.2">
      <c r="C63">
        <v>14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9"/>
        <v>20</v>
      </c>
      <c r="L63">
        <f t="shared" si="10"/>
        <v>20</v>
      </c>
      <c r="M63">
        <f t="shared" si="8"/>
        <v>0</v>
      </c>
    </row>
    <row r="64" spans="2:13" x14ac:dyDescent="0.2">
      <c r="C64">
        <v>16</v>
      </c>
      <c r="D64">
        <f t="shared" si="7"/>
        <v>0</v>
      </c>
      <c r="E64">
        <f t="shared" si="7"/>
        <v>0</v>
      </c>
      <c r="F64">
        <f t="shared" si="7"/>
        <v>0</v>
      </c>
      <c r="G64">
        <f t="shared" si="7"/>
        <v>0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9"/>
        <v>20</v>
      </c>
      <c r="L64">
        <f t="shared" si="10"/>
        <v>20</v>
      </c>
      <c r="M64">
        <f t="shared" si="8"/>
        <v>0</v>
      </c>
    </row>
    <row r="65" spans="3:13" x14ac:dyDescent="0.2">
      <c r="C65">
        <v>18</v>
      </c>
      <c r="D65">
        <f t="shared" si="7"/>
        <v>0</v>
      </c>
      <c r="E65">
        <f t="shared" si="7"/>
        <v>0</v>
      </c>
      <c r="F65">
        <f t="shared" si="7"/>
        <v>0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9"/>
        <v>19</v>
      </c>
      <c r="L65">
        <f t="shared" si="10"/>
        <v>19</v>
      </c>
      <c r="M65">
        <f t="shared" si="8"/>
        <v>0</v>
      </c>
    </row>
    <row r="66" spans="3:13" x14ac:dyDescent="0.2">
      <c r="C66">
        <v>20</v>
      </c>
      <c r="D66">
        <f t="shared" si="7"/>
        <v>0</v>
      </c>
      <c r="E66">
        <f t="shared" si="7"/>
        <v>0</v>
      </c>
      <c r="F66">
        <f t="shared" si="7"/>
        <v>0</v>
      </c>
      <c r="G66">
        <f t="shared" si="7"/>
        <v>0</v>
      </c>
      <c r="H66">
        <f t="shared" si="7"/>
        <v>0</v>
      </c>
      <c r="I66">
        <f t="shared" si="7"/>
        <v>0</v>
      </c>
      <c r="J66">
        <f t="shared" si="7"/>
        <v>0</v>
      </c>
      <c r="K66">
        <f t="shared" si="9"/>
        <v>19</v>
      </c>
      <c r="L66">
        <f t="shared" si="10"/>
        <v>19</v>
      </c>
      <c r="M66">
        <f t="shared" si="8"/>
        <v>0</v>
      </c>
    </row>
    <row r="67" spans="3:13" x14ac:dyDescent="0.2">
      <c r="C67">
        <v>22</v>
      </c>
      <c r="D67">
        <f t="shared" si="7"/>
        <v>0</v>
      </c>
      <c r="E67">
        <f t="shared" si="7"/>
        <v>0</v>
      </c>
      <c r="F67">
        <f t="shared" si="7"/>
        <v>0</v>
      </c>
      <c r="G67">
        <f t="shared" si="7"/>
        <v>0</v>
      </c>
      <c r="H67">
        <f t="shared" si="7"/>
        <v>0</v>
      </c>
      <c r="I67">
        <f t="shared" si="7"/>
        <v>0</v>
      </c>
      <c r="J67">
        <f t="shared" si="7"/>
        <v>0</v>
      </c>
      <c r="K67">
        <f t="shared" si="9"/>
        <v>18</v>
      </c>
      <c r="L67">
        <f t="shared" si="10"/>
        <v>18</v>
      </c>
      <c r="M67">
        <f t="shared" si="8"/>
        <v>0</v>
      </c>
    </row>
    <row r="68" spans="3:13" x14ac:dyDescent="0.2">
      <c r="C68">
        <v>24</v>
      </c>
      <c r="D68">
        <f t="shared" si="7"/>
        <v>0</v>
      </c>
      <c r="E68">
        <f t="shared" si="7"/>
        <v>0</v>
      </c>
      <c r="F68">
        <f t="shared" si="7"/>
        <v>0</v>
      </c>
      <c r="G68">
        <f t="shared" si="7"/>
        <v>0</v>
      </c>
      <c r="H68">
        <f t="shared" si="7"/>
        <v>0</v>
      </c>
      <c r="I68">
        <f t="shared" si="7"/>
        <v>0</v>
      </c>
      <c r="J68">
        <f t="shared" si="7"/>
        <v>0</v>
      </c>
      <c r="K68">
        <f t="shared" si="9"/>
        <v>16</v>
      </c>
      <c r="L68">
        <f t="shared" si="10"/>
        <v>16</v>
      </c>
      <c r="M68">
        <f t="shared" si="8"/>
        <v>0</v>
      </c>
    </row>
    <row r="70" spans="3:13" x14ac:dyDescent="0.2">
      <c r="D70">
        <f t="shared" ref="D70:J70" si="11">SUM(D57:D68)</f>
        <v>0</v>
      </c>
      <c r="E70">
        <f t="shared" si="11"/>
        <v>0</v>
      </c>
      <c r="F70">
        <f t="shared" si="11"/>
        <v>0</v>
      </c>
      <c r="G70">
        <f t="shared" si="11"/>
        <v>0</v>
      </c>
      <c r="H70">
        <f t="shared" si="11"/>
        <v>0</v>
      </c>
      <c r="I70">
        <f t="shared" si="11"/>
        <v>0</v>
      </c>
      <c r="J70">
        <f t="shared" si="11"/>
        <v>0</v>
      </c>
      <c r="K70">
        <f>SUM(K57:K68)</f>
        <v>211</v>
      </c>
      <c r="L70">
        <f>SUM(M57:M68)</f>
        <v>0</v>
      </c>
      <c r="M70">
        <f>SUM(N57:N68)</f>
        <v>0</v>
      </c>
    </row>
    <row r="71" spans="3:13" x14ac:dyDescent="0.2">
      <c r="D71" s="59">
        <f>D70/C22</f>
        <v>0</v>
      </c>
      <c r="E71" s="59">
        <f>E70/C22</f>
        <v>0</v>
      </c>
      <c r="F71" s="59">
        <f>F70/C22</f>
        <v>0</v>
      </c>
      <c r="G71" s="59">
        <f>G70/C22</f>
        <v>0</v>
      </c>
      <c r="H71" s="59">
        <f>H70/C22</f>
        <v>0</v>
      </c>
      <c r="I71" s="59">
        <f>I70/C22</f>
        <v>0</v>
      </c>
      <c r="J71" s="59">
        <f>J70/C22</f>
        <v>0</v>
      </c>
      <c r="K71" s="59">
        <f>K70/C22</f>
        <v>1</v>
      </c>
      <c r="L71" s="59">
        <f>L70/C22</f>
        <v>0</v>
      </c>
      <c r="M71" s="59">
        <f>M70/C22</f>
        <v>0</v>
      </c>
    </row>
  </sheetData>
  <mergeCells count="17">
    <mergeCell ref="K7:K8"/>
    <mergeCell ref="L7:L8"/>
    <mergeCell ref="M7:M8"/>
    <mergeCell ref="N7:N8"/>
    <mergeCell ref="C27:D28"/>
    <mergeCell ref="E27:E28"/>
    <mergeCell ref="G27:K30"/>
    <mergeCell ref="L27:L30"/>
    <mergeCell ref="C29:D30"/>
    <mergeCell ref="E29:E30"/>
    <mergeCell ref="D1:G1"/>
    <mergeCell ref="C3:F3"/>
    <mergeCell ref="D5:E5"/>
    <mergeCell ref="A7:A8"/>
    <mergeCell ref="B7:B8"/>
    <mergeCell ref="C7:C8"/>
    <mergeCell ref="D7:G7"/>
  </mergeCells>
  <conditionalFormatting sqref="K9:K20">
    <cfRule type="cellIs" dxfId="5" priority="2" operator="equal">
      <formula>C9</formula>
    </cfRule>
  </conditionalFormatting>
  <conditionalFormatting sqref="K9:K20">
    <cfRule type="cellIs" dxfId="4" priority="3" operator="notEqual">
      <formula>C9</formula>
    </cfRule>
  </conditionalFormatting>
  <pageMargins left="0.7" right="0.7" top="0.75" bottom="0.75" header="0.51180555555555496" footer="0.51180555555555496"/>
  <pageSetup paperSize="9" firstPageNumber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80" zoomScaleNormal="80" workbookViewId="0">
      <selection activeCell="C3" sqref="C3:F3"/>
    </sheetView>
  </sheetViews>
  <sheetFormatPr defaultColWidth="9.28515625" defaultRowHeight="12.75" x14ac:dyDescent="0.2"/>
  <cols>
    <col min="1" max="1" width="8.28515625" customWidth="1"/>
    <col min="2" max="2" width="11.7109375" customWidth="1"/>
    <col min="3" max="3" width="11.28515625" customWidth="1"/>
    <col min="4" max="10" width="8.42578125"/>
    <col min="11" max="11" width="10"/>
    <col min="12" max="12" width="13.42578125" customWidth="1"/>
    <col min="13" max="13" width="10.28515625" customWidth="1"/>
    <col min="14" max="1025" width="8.42578125"/>
  </cols>
  <sheetData>
    <row r="1" spans="1:14" ht="18" x14ac:dyDescent="0.25">
      <c r="D1" s="68" t="s">
        <v>23</v>
      </c>
      <c r="E1" s="68"/>
      <c r="F1" s="68"/>
      <c r="G1" s="68"/>
      <c r="H1" s="27"/>
      <c r="I1" s="27"/>
      <c r="J1" s="27"/>
    </row>
    <row r="3" spans="1:14" ht="15" x14ac:dyDescent="0.2">
      <c r="B3" s="28" t="s">
        <v>3</v>
      </c>
      <c r="C3" s="69" t="str">
        <f ca="1">CONCATENATE("Team ",RIGHT(CELL("filename",$A$1),LEN(CELL("filename",$A$1))-FIND("]",CELL("filename",$A$1))))</f>
        <v>Team Mitte</v>
      </c>
      <c r="D3" s="69"/>
      <c r="E3" s="69"/>
      <c r="F3" s="69"/>
    </row>
    <row r="5" spans="1:14" ht="15" x14ac:dyDescent="0.2">
      <c r="B5" s="28" t="s">
        <v>22</v>
      </c>
      <c r="D5" s="70" t="s">
        <v>16</v>
      </c>
      <c r="E5" s="70"/>
    </row>
    <row r="6" spans="1:14" ht="15" x14ac:dyDescent="0.2">
      <c r="B6" s="28"/>
    </row>
    <row r="7" spans="1:14" ht="13.15" customHeight="1" x14ac:dyDescent="0.2">
      <c r="A7" s="71" t="s">
        <v>13</v>
      </c>
      <c r="B7" s="71" t="s">
        <v>11</v>
      </c>
      <c r="C7" s="71" t="s">
        <v>12</v>
      </c>
      <c r="D7" s="72"/>
      <c r="E7" s="72"/>
      <c r="F7" s="72"/>
      <c r="G7" s="72"/>
      <c r="H7" s="29"/>
      <c r="I7" s="29"/>
      <c r="J7" s="29"/>
      <c r="K7" s="73" t="s">
        <v>21</v>
      </c>
      <c r="L7" s="74" t="s">
        <v>26</v>
      </c>
      <c r="M7" s="75" t="s">
        <v>27</v>
      </c>
      <c r="N7" s="76" t="s">
        <v>14</v>
      </c>
    </row>
    <row r="8" spans="1:14" ht="25.9" customHeight="1" x14ac:dyDescent="0.2">
      <c r="A8" s="71"/>
      <c r="B8" s="71"/>
      <c r="C8" s="71"/>
      <c r="D8" s="30" t="s">
        <v>8</v>
      </c>
      <c r="E8" s="44" t="s">
        <v>10</v>
      </c>
      <c r="F8" s="31" t="s">
        <v>9</v>
      </c>
      <c r="G8" s="48" t="s">
        <v>4</v>
      </c>
      <c r="H8" s="45" t="s">
        <v>19</v>
      </c>
      <c r="I8" s="46" t="s">
        <v>5</v>
      </c>
      <c r="J8" s="47" t="s">
        <v>6</v>
      </c>
      <c r="K8" s="73"/>
      <c r="L8" s="74"/>
      <c r="M8" s="75"/>
      <c r="N8" s="76"/>
    </row>
    <row r="9" spans="1:14" x14ac:dyDescent="0.2">
      <c r="A9">
        <v>2</v>
      </c>
      <c r="B9">
        <v>1</v>
      </c>
      <c r="C9">
        <f t="shared" ref="C9:C20" si="0">IF($D$5=$B$41,B42,IF($D$5=$C$41,C42,IF($D$5=$D$41,D42,)))</f>
        <v>15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2">
        <v>0</v>
      </c>
      <c r="K9">
        <f t="shared" ref="K9:K20" si="1">SUM(D9:J9)</f>
        <v>0</v>
      </c>
      <c r="L9">
        <f t="shared" ref="L9:L20" si="2">IF(C9=K9,C9,0)</f>
        <v>0</v>
      </c>
      <c r="M9">
        <f t="shared" ref="M9:M20" si="3">D9*$C$36+E9*$C$37+I9*$C$38</f>
        <v>0</v>
      </c>
      <c r="N9">
        <f t="shared" ref="N9:N20" si="4">L9-M9</f>
        <v>0</v>
      </c>
    </row>
    <row r="10" spans="1:14" x14ac:dyDescent="0.2">
      <c r="A10">
        <v>4</v>
      </c>
      <c r="B10">
        <v>2</v>
      </c>
      <c r="C10">
        <f t="shared" si="0"/>
        <v>15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2"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</row>
    <row r="11" spans="1:14" x14ac:dyDescent="0.2">
      <c r="A11">
        <v>6</v>
      </c>
      <c r="B11">
        <v>3</v>
      </c>
      <c r="C11">
        <f t="shared" si="0"/>
        <v>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2"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</row>
    <row r="12" spans="1:14" x14ac:dyDescent="0.2">
      <c r="A12">
        <v>8</v>
      </c>
      <c r="B12">
        <v>4</v>
      </c>
      <c r="C12">
        <f t="shared" si="0"/>
        <v>16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2"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</row>
    <row r="13" spans="1:14" x14ac:dyDescent="0.2">
      <c r="A13">
        <v>10</v>
      </c>
      <c r="B13">
        <v>5</v>
      </c>
      <c r="C13">
        <f t="shared" si="0"/>
        <v>18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2"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</row>
    <row r="14" spans="1:14" x14ac:dyDescent="0.2">
      <c r="A14">
        <v>12</v>
      </c>
      <c r="B14">
        <v>6</v>
      </c>
      <c r="C14">
        <f t="shared" si="0"/>
        <v>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2"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</row>
    <row r="15" spans="1:14" x14ac:dyDescent="0.2">
      <c r="A15">
        <v>14</v>
      </c>
      <c r="B15">
        <v>7</v>
      </c>
      <c r="C15">
        <f t="shared" si="0"/>
        <v>20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2"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</row>
    <row r="16" spans="1:14" x14ac:dyDescent="0.2">
      <c r="A16">
        <v>16</v>
      </c>
      <c r="B16">
        <v>8</v>
      </c>
      <c r="C16">
        <f t="shared" si="0"/>
        <v>20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2"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</row>
    <row r="17" spans="1:14" x14ac:dyDescent="0.2">
      <c r="A17">
        <v>18</v>
      </c>
      <c r="B17">
        <v>9</v>
      </c>
      <c r="C17">
        <f t="shared" si="0"/>
        <v>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2"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</row>
    <row r="18" spans="1:14" x14ac:dyDescent="0.2">
      <c r="A18">
        <v>20</v>
      </c>
      <c r="B18">
        <v>10</v>
      </c>
      <c r="C18">
        <f t="shared" si="0"/>
        <v>19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2"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</row>
    <row r="19" spans="1:14" x14ac:dyDescent="0.2">
      <c r="A19">
        <v>22</v>
      </c>
      <c r="B19">
        <v>11</v>
      </c>
      <c r="C19">
        <f t="shared" si="0"/>
        <v>18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2"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</row>
    <row r="20" spans="1:14" ht="13.15" customHeight="1" x14ac:dyDescent="0.2">
      <c r="A20">
        <v>24</v>
      </c>
      <c r="B20">
        <v>12</v>
      </c>
      <c r="C20">
        <f t="shared" si="0"/>
        <v>16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2"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</row>
    <row r="22" spans="1:14" x14ac:dyDescent="0.2">
      <c r="C22">
        <f t="shared" ref="C22:N22" si="5">SUM(C9:C20)</f>
        <v>211</v>
      </c>
      <c r="D22">
        <f t="shared" si="5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5"/>
        <v>0</v>
      </c>
    </row>
    <row r="23" spans="1:14" x14ac:dyDescent="0.2">
      <c r="D23" s="34">
        <f t="shared" ref="D23:L23" si="6">D22/$C$22</f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/>
      <c r="N23" s="34"/>
    </row>
    <row r="24" spans="1:14" x14ac:dyDescent="0.2"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9.899999999999999" customHeight="1" x14ac:dyDescent="0.2">
      <c r="C27" s="77" t="s">
        <v>24</v>
      </c>
      <c r="D27" s="77"/>
      <c r="E27" s="78">
        <f>L22</f>
        <v>0</v>
      </c>
      <c r="G27" s="79" t="s">
        <v>20</v>
      </c>
      <c r="H27" s="79"/>
      <c r="I27" s="79"/>
      <c r="J27" s="79"/>
      <c r="K27" s="79"/>
      <c r="L27" s="65">
        <f>E27-E29</f>
        <v>0</v>
      </c>
    </row>
    <row r="28" spans="1:14" ht="19.899999999999999" customHeight="1" x14ac:dyDescent="0.2">
      <c r="C28" s="77"/>
      <c r="D28" s="77"/>
      <c r="E28" s="78"/>
      <c r="G28" s="79"/>
      <c r="H28" s="79"/>
      <c r="I28" s="79"/>
      <c r="J28" s="79"/>
      <c r="K28" s="79"/>
      <c r="L28" s="65"/>
    </row>
    <row r="29" spans="1:14" ht="19.899999999999999" customHeight="1" x14ac:dyDescent="0.2">
      <c r="C29" s="80" t="s">
        <v>25</v>
      </c>
      <c r="D29" s="80"/>
      <c r="E29" s="81">
        <f>M22</f>
        <v>0</v>
      </c>
      <c r="G29" s="79"/>
      <c r="H29" s="79"/>
      <c r="I29" s="79"/>
      <c r="J29" s="79"/>
      <c r="K29" s="79"/>
      <c r="L29" s="65"/>
    </row>
    <row r="30" spans="1:14" ht="19.899999999999999" customHeight="1" x14ac:dyDescent="0.2">
      <c r="C30" s="80"/>
      <c r="D30" s="80"/>
      <c r="E30" s="81"/>
      <c r="G30" s="79"/>
      <c r="H30" s="79"/>
      <c r="I30" s="79"/>
      <c r="J30" s="79"/>
      <c r="K30" s="79"/>
      <c r="L30" s="65"/>
    </row>
    <row r="31" spans="1:14" ht="13.15" customHeight="1" x14ac:dyDescent="0.2"/>
    <row r="35" spans="2:4" x14ac:dyDescent="0.2">
      <c r="B35" s="36" t="s">
        <v>17</v>
      </c>
      <c r="C35" s="37"/>
    </row>
    <row r="36" spans="2:4" x14ac:dyDescent="0.2">
      <c r="B36" s="38" t="s">
        <v>8</v>
      </c>
      <c r="C36" s="39">
        <v>1</v>
      </c>
    </row>
    <row r="37" spans="2:4" x14ac:dyDescent="0.2">
      <c r="B37" s="38" t="s">
        <v>10</v>
      </c>
      <c r="C37" s="39">
        <v>0.75</v>
      </c>
    </row>
    <row r="38" spans="2:4" x14ac:dyDescent="0.2">
      <c r="B38" s="40" t="s">
        <v>5</v>
      </c>
      <c r="C38" s="41">
        <v>0.5</v>
      </c>
    </row>
    <row r="39" spans="2:4" ht="13.5" thickBot="1" x14ac:dyDescent="0.25"/>
    <row r="40" spans="2:4" x14ac:dyDescent="0.2">
      <c r="B40" s="36" t="s">
        <v>18</v>
      </c>
      <c r="C40" s="42"/>
      <c r="D40" s="37"/>
    </row>
    <row r="41" spans="2:4" ht="13.5" thickBot="1" x14ac:dyDescent="0.25">
      <c r="B41" s="38" t="s">
        <v>15</v>
      </c>
      <c r="C41" s="49" t="s">
        <v>16</v>
      </c>
      <c r="D41" s="39"/>
    </row>
    <row r="42" spans="2:4" x14ac:dyDescent="0.2">
      <c r="B42" s="51">
        <v>14</v>
      </c>
      <c r="C42" s="52">
        <v>15</v>
      </c>
      <c r="D42" s="53"/>
    </row>
    <row r="43" spans="2:4" x14ac:dyDescent="0.2">
      <c r="B43" s="54">
        <v>14</v>
      </c>
      <c r="C43" s="50">
        <v>15</v>
      </c>
      <c r="D43" s="55"/>
    </row>
    <row r="44" spans="2:4" x14ac:dyDescent="0.2">
      <c r="B44" s="54">
        <v>13</v>
      </c>
      <c r="C44" s="50">
        <v>16</v>
      </c>
      <c r="D44" s="55"/>
    </row>
    <row r="45" spans="2:4" x14ac:dyDescent="0.2">
      <c r="B45" s="54">
        <v>15</v>
      </c>
      <c r="C45" s="50">
        <v>16</v>
      </c>
      <c r="D45" s="55"/>
    </row>
    <row r="46" spans="2:4" x14ac:dyDescent="0.2">
      <c r="B46" s="54">
        <v>18</v>
      </c>
      <c r="C46" s="50">
        <v>18</v>
      </c>
      <c r="D46" s="55"/>
    </row>
    <row r="47" spans="2:4" x14ac:dyDescent="0.2">
      <c r="B47" s="54">
        <v>21</v>
      </c>
      <c r="C47" s="50">
        <v>19</v>
      </c>
      <c r="D47" s="55"/>
    </row>
    <row r="48" spans="2:4" x14ac:dyDescent="0.2">
      <c r="B48" s="54">
        <v>22</v>
      </c>
      <c r="C48" s="50">
        <v>20</v>
      </c>
      <c r="D48" s="55"/>
    </row>
    <row r="49" spans="2:13" x14ac:dyDescent="0.2">
      <c r="B49" s="54">
        <v>22</v>
      </c>
      <c r="C49" s="50">
        <v>20</v>
      </c>
      <c r="D49" s="55"/>
    </row>
    <row r="50" spans="2:13" x14ac:dyDescent="0.2">
      <c r="B50" s="54">
        <v>21</v>
      </c>
      <c r="C50" s="50">
        <v>19</v>
      </c>
      <c r="D50" s="55"/>
    </row>
    <row r="51" spans="2:13" x14ac:dyDescent="0.2">
      <c r="B51" s="54">
        <v>18</v>
      </c>
      <c r="C51" s="50">
        <v>19</v>
      </c>
      <c r="D51" s="55"/>
    </row>
    <row r="52" spans="2:13" x14ac:dyDescent="0.2">
      <c r="B52" s="54">
        <v>16</v>
      </c>
      <c r="C52" s="50">
        <v>18</v>
      </c>
      <c r="D52" s="55"/>
    </row>
    <row r="53" spans="2:13" ht="13.5" thickBot="1" x14ac:dyDescent="0.25">
      <c r="B53" s="56">
        <v>16</v>
      </c>
      <c r="C53" s="57">
        <v>16</v>
      </c>
      <c r="D53" s="58"/>
    </row>
    <row r="56" spans="2:13" ht="15" x14ac:dyDescent="0.25">
      <c r="D56" s="30" t="s">
        <v>8</v>
      </c>
      <c r="E56" s="44" t="s">
        <v>10</v>
      </c>
      <c r="F56" s="31" t="s">
        <v>9</v>
      </c>
      <c r="G56" s="48" t="s">
        <v>4</v>
      </c>
      <c r="H56" s="45" t="s">
        <v>19</v>
      </c>
      <c r="I56" s="46" t="s">
        <v>5</v>
      </c>
      <c r="J56" s="47" t="s">
        <v>6</v>
      </c>
      <c r="K56" s="43" t="b">
        <v>0</v>
      </c>
      <c r="L56" s="43" t="s">
        <v>30</v>
      </c>
      <c r="M56" s="60" t="s">
        <v>29</v>
      </c>
    </row>
    <row r="57" spans="2:13" x14ac:dyDescent="0.2">
      <c r="C57">
        <v>2</v>
      </c>
      <c r="D57">
        <f t="shared" ref="D57:J68" si="7">IF($K9=$C9,D9,0)</f>
        <v>0</v>
      </c>
      <c r="E57">
        <f t="shared" si="7"/>
        <v>0</v>
      </c>
      <c r="F57">
        <f t="shared" si="7"/>
        <v>0</v>
      </c>
      <c r="G57">
        <f t="shared" si="7"/>
        <v>0</v>
      </c>
      <c r="H57">
        <f t="shared" si="7"/>
        <v>0</v>
      </c>
      <c r="I57">
        <f t="shared" si="7"/>
        <v>0</v>
      </c>
      <c r="J57">
        <f t="shared" si="7"/>
        <v>0</v>
      </c>
      <c r="K57">
        <f>MAX(L57:M57)</f>
        <v>15</v>
      </c>
      <c r="L57">
        <f>IF(SUM(D9:J9)&lt;C9,C9-SUM(D9:J9),0)</f>
        <v>15</v>
      </c>
      <c r="M57">
        <f t="shared" ref="M57:M68" si="8">IF(SUM(D9:J9)&gt;C9,SUM(D9:J9)-C9,0)</f>
        <v>0</v>
      </c>
    </row>
    <row r="58" spans="2:13" x14ac:dyDescent="0.2">
      <c r="C58">
        <v>4</v>
      </c>
      <c r="D58">
        <f t="shared" si="7"/>
        <v>0</v>
      </c>
      <c r="E58">
        <f t="shared" si="7"/>
        <v>0</v>
      </c>
      <c r="F58">
        <f t="shared" si="7"/>
        <v>0</v>
      </c>
      <c r="G58">
        <f t="shared" si="7"/>
        <v>0</v>
      </c>
      <c r="H58">
        <f t="shared" si="7"/>
        <v>0</v>
      </c>
      <c r="I58">
        <f t="shared" si="7"/>
        <v>0</v>
      </c>
      <c r="J58">
        <f t="shared" si="7"/>
        <v>0</v>
      </c>
      <c r="K58">
        <f t="shared" ref="K58:K68" si="9">MAX(L58:M58)</f>
        <v>15</v>
      </c>
      <c r="L58">
        <f t="shared" ref="L58:L68" si="10">IF(SUM(D10:J10)&lt;C10,C10-SUM(D10:J10),0)</f>
        <v>15</v>
      </c>
      <c r="M58">
        <f t="shared" si="8"/>
        <v>0</v>
      </c>
    </row>
    <row r="59" spans="2:13" x14ac:dyDescent="0.2">
      <c r="C59">
        <v>6</v>
      </c>
      <c r="D59">
        <f t="shared" si="7"/>
        <v>0</v>
      </c>
      <c r="E59">
        <f t="shared" si="7"/>
        <v>0</v>
      </c>
      <c r="F59">
        <f t="shared" si="7"/>
        <v>0</v>
      </c>
      <c r="G59">
        <f t="shared" si="7"/>
        <v>0</v>
      </c>
      <c r="H59">
        <f t="shared" si="7"/>
        <v>0</v>
      </c>
      <c r="I59">
        <f t="shared" si="7"/>
        <v>0</v>
      </c>
      <c r="J59">
        <f t="shared" si="7"/>
        <v>0</v>
      </c>
      <c r="K59">
        <f t="shared" si="9"/>
        <v>16</v>
      </c>
      <c r="L59">
        <f t="shared" si="10"/>
        <v>16</v>
      </c>
      <c r="M59">
        <f t="shared" si="8"/>
        <v>0</v>
      </c>
    </row>
    <row r="60" spans="2:13" x14ac:dyDescent="0.2">
      <c r="C60">
        <v>8</v>
      </c>
      <c r="D60">
        <f t="shared" si="7"/>
        <v>0</v>
      </c>
      <c r="E60">
        <f t="shared" si="7"/>
        <v>0</v>
      </c>
      <c r="F60">
        <f t="shared" si="7"/>
        <v>0</v>
      </c>
      <c r="G60">
        <f t="shared" si="7"/>
        <v>0</v>
      </c>
      <c r="H60">
        <f t="shared" si="7"/>
        <v>0</v>
      </c>
      <c r="I60">
        <f t="shared" si="7"/>
        <v>0</v>
      </c>
      <c r="J60">
        <f t="shared" si="7"/>
        <v>0</v>
      </c>
      <c r="K60">
        <f t="shared" si="9"/>
        <v>16</v>
      </c>
      <c r="L60">
        <f t="shared" si="10"/>
        <v>16</v>
      </c>
      <c r="M60">
        <f t="shared" si="8"/>
        <v>0</v>
      </c>
    </row>
    <row r="61" spans="2:13" x14ac:dyDescent="0.2">
      <c r="C61">
        <v>10</v>
      </c>
      <c r="D61">
        <f t="shared" si="7"/>
        <v>0</v>
      </c>
      <c r="E61">
        <f t="shared" si="7"/>
        <v>0</v>
      </c>
      <c r="F61">
        <f t="shared" si="7"/>
        <v>0</v>
      </c>
      <c r="G61">
        <f t="shared" si="7"/>
        <v>0</v>
      </c>
      <c r="H61">
        <f t="shared" si="7"/>
        <v>0</v>
      </c>
      <c r="I61">
        <f t="shared" si="7"/>
        <v>0</v>
      </c>
      <c r="J61">
        <f t="shared" si="7"/>
        <v>0</v>
      </c>
      <c r="K61">
        <f t="shared" si="9"/>
        <v>18</v>
      </c>
      <c r="L61">
        <f t="shared" si="10"/>
        <v>18</v>
      </c>
      <c r="M61">
        <f t="shared" si="8"/>
        <v>0</v>
      </c>
    </row>
    <row r="62" spans="2:13" x14ac:dyDescent="0.2">
      <c r="C62">
        <v>12</v>
      </c>
      <c r="D62">
        <f t="shared" si="7"/>
        <v>0</v>
      </c>
      <c r="E62">
        <f t="shared" si="7"/>
        <v>0</v>
      </c>
      <c r="F62">
        <f t="shared" si="7"/>
        <v>0</v>
      </c>
      <c r="G62">
        <f t="shared" si="7"/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9"/>
        <v>19</v>
      </c>
      <c r="L62">
        <f t="shared" si="10"/>
        <v>19</v>
      </c>
      <c r="M62">
        <f t="shared" si="8"/>
        <v>0</v>
      </c>
    </row>
    <row r="63" spans="2:13" x14ac:dyDescent="0.2">
      <c r="C63">
        <v>14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9"/>
        <v>20</v>
      </c>
      <c r="L63">
        <f t="shared" si="10"/>
        <v>20</v>
      </c>
      <c r="M63">
        <f t="shared" si="8"/>
        <v>0</v>
      </c>
    </row>
    <row r="64" spans="2:13" x14ac:dyDescent="0.2">
      <c r="C64">
        <v>16</v>
      </c>
      <c r="D64">
        <f t="shared" si="7"/>
        <v>0</v>
      </c>
      <c r="E64">
        <f t="shared" si="7"/>
        <v>0</v>
      </c>
      <c r="F64">
        <f t="shared" si="7"/>
        <v>0</v>
      </c>
      <c r="G64">
        <f t="shared" si="7"/>
        <v>0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9"/>
        <v>20</v>
      </c>
      <c r="L64">
        <f t="shared" si="10"/>
        <v>20</v>
      </c>
      <c r="M64">
        <f t="shared" si="8"/>
        <v>0</v>
      </c>
    </row>
    <row r="65" spans="3:13" x14ac:dyDescent="0.2">
      <c r="C65">
        <v>18</v>
      </c>
      <c r="D65">
        <f t="shared" si="7"/>
        <v>0</v>
      </c>
      <c r="E65">
        <f t="shared" si="7"/>
        <v>0</v>
      </c>
      <c r="F65">
        <f t="shared" si="7"/>
        <v>0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9"/>
        <v>19</v>
      </c>
      <c r="L65">
        <f t="shared" si="10"/>
        <v>19</v>
      </c>
      <c r="M65">
        <f t="shared" si="8"/>
        <v>0</v>
      </c>
    </row>
    <row r="66" spans="3:13" x14ac:dyDescent="0.2">
      <c r="C66">
        <v>20</v>
      </c>
      <c r="D66">
        <f t="shared" si="7"/>
        <v>0</v>
      </c>
      <c r="E66">
        <f t="shared" si="7"/>
        <v>0</v>
      </c>
      <c r="F66">
        <f t="shared" si="7"/>
        <v>0</v>
      </c>
      <c r="G66">
        <f t="shared" si="7"/>
        <v>0</v>
      </c>
      <c r="H66">
        <f t="shared" si="7"/>
        <v>0</v>
      </c>
      <c r="I66">
        <f t="shared" si="7"/>
        <v>0</v>
      </c>
      <c r="J66">
        <f t="shared" si="7"/>
        <v>0</v>
      </c>
      <c r="K66">
        <f t="shared" si="9"/>
        <v>19</v>
      </c>
      <c r="L66">
        <f t="shared" si="10"/>
        <v>19</v>
      </c>
      <c r="M66">
        <f t="shared" si="8"/>
        <v>0</v>
      </c>
    </row>
    <row r="67" spans="3:13" x14ac:dyDescent="0.2">
      <c r="C67">
        <v>22</v>
      </c>
      <c r="D67">
        <f t="shared" si="7"/>
        <v>0</v>
      </c>
      <c r="E67">
        <f t="shared" si="7"/>
        <v>0</v>
      </c>
      <c r="F67">
        <f t="shared" si="7"/>
        <v>0</v>
      </c>
      <c r="G67">
        <f t="shared" si="7"/>
        <v>0</v>
      </c>
      <c r="H67">
        <f t="shared" si="7"/>
        <v>0</v>
      </c>
      <c r="I67">
        <f t="shared" si="7"/>
        <v>0</v>
      </c>
      <c r="J67">
        <f t="shared" si="7"/>
        <v>0</v>
      </c>
      <c r="K67">
        <f t="shared" si="9"/>
        <v>18</v>
      </c>
      <c r="L67">
        <f t="shared" si="10"/>
        <v>18</v>
      </c>
      <c r="M67">
        <f t="shared" si="8"/>
        <v>0</v>
      </c>
    </row>
    <row r="68" spans="3:13" x14ac:dyDescent="0.2">
      <c r="C68">
        <v>24</v>
      </c>
      <c r="D68">
        <f t="shared" si="7"/>
        <v>0</v>
      </c>
      <c r="E68">
        <f t="shared" si="7"/>
        <v>0</v>
      </c>
      <c r="F68">
        <f t="shared" si="7"/>
        <v>0</v>
      </c>
      <c r="G68">
        <f t="shared" si="7"/>
        <v>0</v>
      </c>
      <c r="H68">
        <f t="shared" si="7"/>
        <v>0</v>
      </c>
      <c r="I68">
        <f t="shared" si="7"/>
        <v>0</v>
      </c>
      <c r="J68">
        <f t="shared" si="7"/>
        <v>0</v>
      </c>
      <c r="K68">
        <f t="shared" si="9"/>
        <v>16</v>
      </c>
      <c r="L68">
        <f t="shared" si="10"/>
        <v>16</v>
      </c>
      <c r="M68">
        <f t="shared" si="8"/>
        <v>0</v>
      </c>
    </row>
    <row r="70" spans="3:13" x14ac:dyDescent="0.2">
      <c r="D70">
        <f t="shared" ref="D70:J70" si="11">SUM(D57:D68)</f>
        <v>0</v>
      </c>
      <c r="E70">
        <f t="shared" si="11"/>
        <v>0</v>
      </c>
      <c r="F70">
        <f t="shared" si="11"/>
        <v>0</v>
      </c>
      <c r="G70">
        <f t="shared" si="11"/>
        <v>0</v>
      </c>
      <c r="H70">
        <f t="shared" si="11"/>
        <v>0</v>
      </c>
      <c r="I70">
        <f t="shared" si="11"/>
        <v>0</v>
      </c>
      <c r="J70">
        <f t="shared" si="11"/>
        <v>0</v>
      </c>
      <c r="K70">
        <f>SUM(K57:K68)</f>
        <v>211</v>
      </c>
      <c r="L70">
        <f>SUM(M57:M68)</f>
        <v>0</v>
      </c>
    </row>
    <row r="71" spans="3:13" x14ac:dyDescent="0.2">
      <c r="D71" s="59">
        <f>D70/C22</f>
        <v>0</v>
      </c>
      <c r="E71" s="59">
        <f>E70/C22</f>
        <v>0</v>
      </c>
      <c r="F71" s="59">
        <f>F70/C22</f>
        <v>0</v>
      </c>
      <c r="G71" s="59">
        <f>G70/C22</f>
        <v>0</v>
      </c>
      <c r="H71" s="59">
        <f>H70/C22</f>
        <v>0</v>
      </c>
      <c r="I71" s="59">
        <f>I70/C22</f>
        <v>0</v>
      </c>
      <c r="J71" s="59">
        <f>J70/C22</f>
        <v>0</v>
      </c>
      <c r="K71" s="59">
        <f>K70/C22</f>
        <v>1</v>
      </c>
      <c r="L71" s="59">
        <f>L70/C22</f>
        <v>0</v>
      </c>
    </row>
  </sheetData>
  <mergeCells count="17">
    <mergeCell ref="K7:K8"/>
    <mergeCell ref="L7:L8"/>
    <mergeCell ref="M7:M8"/>
    <mergeCell ref="N7:N8"/>
    <mergeCell ref="C27:D28"/>
    <mergeCell ref="E27:E28"/>
    <mergeCell ref="G27:K30"/>
    <mergeCell ref="L27:L30"/>
    <mergeCell ref="C29:D30"/>
    <mergeCell ref="E29:E30"/>
    <mergeCell ref="D1:G1"/>
    <mergeCell ref="C3:F3"/>
    <mergeCell ref="D5:E5"/>
    <mergeCell ref="A7:A8"/>
    <mergeCell ref="B7:B8"/>
    <mergeCell ref="C7:C8"/>
    <mergeCell ref="D7:G7"/>
  </mergeCells>
  <conditionalFormatting sqref="K9:K20">
    <cfRule type="cellIs" dxfId="3" priority="2" operator="equal">
      <formula>C9</formula>
    </cfRule>
  </conditionalFormatting>
  <conditionalFormatting sqref="K9:K20">
    <cfRule type="cellIs" dxfId="2" priority="3" operator="notEqual">
      <formula>C9</formula>
    </cfRule>
  </conditionalFormatting>
  <pageMargins left="0.7" right="0.7" top="0.75" bottom="0.75" header="0.51180555555555496" footer="0.51180555555555496"/>
  <pageSetup paperSize="9" firstPageNumber="0"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="80" zoomScaleNormal="80" workbookViewId="0">
      <selection activeCell="H4" sqref="H4"/>
    </sheetView>
  </sheetViews>
  <sheetFormatPr defaultColWidth="9.28515625" defaultRowHeight="12.75" x14ac:dyDescent="0.2"/>
  <cols>
    <col min="1" max="1" width="8.7109375" customWidth="1"/>
    <col min="2" max="2" width="14.28515625" customWidth="1"/>
    <col min="3" max="3" width="13.5703125" customWidth="1"/>
    <col min="4" max="10" width="8.42578125"/>
    <col min="11" max="11" width="10"/>
    <col min="12" max="12" width="13.7109375" customWidth="1"/>
    <col min="13" max="13" width="10.28515625" customWidth="1"/>
    <col min="14" max="1025" width="8.42578125"/>
  </cols>
  <sheetData>
    <row r="1" spans="1:19" ht="18" x14ac:dyDescent="0.25">
      <c r="D1" s="68" t="s">
        <v>23</v>
      </c>
      <c r="E1" s="68"/>
      <c r="F1" s="68"/>
      <c r="G1" s="68"/>
      <c r="H1" s="27"/>
      <c r="I1" s="27"/>
      <c r="J1" s="27"/>
    </row>
    <row r="3" spans="1:19" ht="15" x14ac:dyDescent="0.2">
      <c r="B3" s="28" t="s">
        <v>3</v>
      </c>
      <c r="C3" s="69" t="str">
        <f ca="1">CONCATENATE("Team ",RIGHT(CELL("filename",$A$1),LEN(CELL("filename",$A$1))-FIND("]",CELL("filename",$A$1))))</f>
        <v>Team Schrank</v>
      </c>
      <c r="D3" s="69"/>
      <c r="E3" s="69"/>
      <c r="F3" s="69"/>
    </row>
    <row r="5" spans="1:19" ht="15" x14ac:dyDescent="0.2">
      <c r="B5" s="28" t="s">
        <v>22</v>
      </c>
      <c r="D5" s="70" t="s">
        <v>16</v>
      </c>
      <c r="E5" s="70"/>
    </row>
    <row r="6" spans="1:19" ht="15" x14ac:dyDescent="0.2">
      <c r="B6" s="28"/>
    </row>
    <row r="7" spans="1:19" ht="13.15" customHeight="1" x14ac:dyDescent="0.2">
      <c r="A7" s="71" t="s">
        <v>13</v>
      </c>
      <c r="B7" s="71" t="s">
        <v>11</v>
      </c>
      <c r="C7" s="71" t="s">
        <v>12</v>
      </c>
      <c r="D7" s="72"/>
      <c r="E7" s="72"/>
      <c r="F7" s="72"/>
      <c r="G7" s="72"/>
      <c r="H7" s="29"/>
      <c r="I7" s="29"/>
      <c r="J7" s="29"/>
      <c r="K7" s="73" t="s">
        <v>21</v>
      </c>
      <c r="L7" s="74" t="s">
        <v>26</v>
      </c>
      <c r="M7" s="75" t="s">
        <v>27</v>
      </c>
      <c r="N7" s="76" t="s">
        <v>14</v>
      </c>
    </row>
    <row r="8" spans="1:19" ht="25.9" customHeight="1" x14ac:dyDescent="0.2">
      <c r="A8" s="71"/>
      <c r="B8" s="71"/>
      <c r="C8" s="71"/>
      <c r="D8" s="30" t="s">
        <v>8</v>
      </c>
      <c r="E8" s="44" t="s">
        <v>10</v>
      </c>
      <c r="F8" s="31" t="s">
        <v>9</v>
      </c>
      <c r="G8" s="48" t="s">
        <v>4</v>
      </c>
      <c r="H8" s="45" t="s">
        <v>19</v>
      </c>
      <c r="I8" s="46" t="s">
        <v>5</v>
      </c>
      <c r="J8" s="47" t="s">
        <v>6</v>
      </c>
      <c r="K8" s="73"/>
      <c r="L8" s="74"/>
      <c r="M8" s="75"/>
      <c r="N8" s="76"/>
      <c r="S8" t="s">
        <v>28</v>
      </c>
    </row>
    <row r="9" spans="1:19" x14ac:dyDescent="0.2">
      <c r="A9">
        <v>2</v>
      </c>
      <c r="B9">
        <v>1</v>
      </c>
      <c r="C9">
        <f t="shared" ref="C9:C20" si="0">IF($D$5=$B$41,B42,IF($D$5=$C$41,C42,IF($D$5=$D$41,D42,)))</f>
        <v>15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2">
        <v>0</v>
      </c>
      <c r="K9">
        <f t="shared" ref="K9:K20" si="1">SUM(D9:J9)</f>
        <v>0</v>
      </c>
      <c r="L9">
        <f t="shared" ref="L9:L20" si="2">IF(C9=K9,C9,0)</f>
        <v>0</v>
      </c>
      <c r="M9">
        <f t="shared" ref="M9:M20" si="3">D9*$C$36+E9*$C$37+I9*$C$38</f>
        <v>0</v>
      </c>
      <c r="N9">
        <f t="shared" ref="N9:N20" si="4">L9-M9</f>
        <v>0</v>
      </c>
    </row>
    <row r="10" spans="1:19" x14ac:dyDescent="0.2">
      <c r="A10">
        <v>4</v>
      </c>
      <c r="B10">
        <v>2</v>
      </c>
      <c r="C10">
        <f t="shared" si="0"/>
        <v>15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2"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</row>
    <row r="11" spans="1:19" x14ac:dyDescent="0.2">
      <c r="A11">
        <v>6</v>
      </c>
      <c r="B11">
        <v>3</v>
      </c>
      <c r="C11">
        <f t="shared" si="0"/>
        <v>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2"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</row>
    <row r="12" spans="1:19" x14ac:dyDescent="0.2">
      <c r="A12">
        <v>8</v>
      </c>
      <c r="B12">
        <v>4</v>
      </c>
      <c r="C12">
        <f t="shared" si="0"/>
        <v>16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2"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</row>
    <row r="13" spans="1:19" x14ac:dyDescent="0.2">
      <c r="A13">
        <v>10</v>
      </c>
      <c r="B13">
        <v>5</v>
      </c>
      <c r="C13">
        <f t="shared" si="0"/>
        <v>18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2"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</row>
    <row r="14" spans="1:19" x14ac:dyDescent="0.2">
      <c r="A14">
        <v>12</v>
      </c>
      <c r="B14">
        <v>6</v>
      </c>
      <c r="C14">
        <f t="shared" si="0"/>
        <v>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2"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</row>
    <row r="15" spans="1:19" x14ac:dyDescent="0.2">
      <c r="A15">
        <v>14</v>
      </c>
      <c r="B15">
        <v>7</v>
      </c>
      <c r="C15">
        <f t="shared" si="0"/>
        <v>20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2"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</row>
    <row r="16" spans="1:19" x14ac:dyDescent="0.2">
      <c r="A16">
        <v>16</v>
      </c>
      <c r="B16">
        <v>8</v>
      </c>
      <c r="C16">
        <f t="shared" si="0"/>
        <v>20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2"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</row>
    <row r="17" spans="1:14" x14ac:dyDescent="0.2">
      <c r="A17">
        <v>18</v>
      </c>
      <c r="B17">
        <v>9</v>
      </c>
      <c r="C17">
        <f t="shared" si="0"/>
        <v>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2"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</row>
    <row r="18" spans="1:14" x14ac:dyDescent="0.2">
      <c r="A18">
        <v>20</v>
      </c>
      <c r="B18">
        <v>10</v>
      </c>
      <c r="C18">
        <f t="shared" si="0"/>
        <v>19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2"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</row>
    <row r="19" spans="1:14" x14ac:dyDescent="0.2">
      <c r="A19">
        <v>22</v>
      </c>
      <c r="B19">
        <v>11</v>
      </c>
      <c r="C19">
        <f t="shared" si="0"/>
        <v>18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2"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</row>
    <row r="20" spans="1:14" ht="13.15" customHeight="1" x14ac:dyDescent="0.2">
      <c r="A20">
        <v>24</v>
      </c>
      <c r="B20">
        <v>12</v>
      </c>
      <c r="C20">
        <f t="shared" si="0"/>
        <v>16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2"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</row>
    <row r="22" spans="1:14" x14ac:dyDescent="0.2">
      <c r="C22">
        <f t="shared" ref="C22:N22" si="5">SUM(C9:C20)</f>
        <v>211</v>
      </c>
      <c r="D22">
        <f t="shared" si="5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5"/>
        <v>0</v>
      </c>
    </row>
    <row r="23" spans="1:14" x14ac:dyDescent="0.2">
      <c r="D23" s="34">
        <f t="shared" ref="D23:L23" si="6">D22/$C$22</f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/>
      <c r="N23" s="34"/>
    </row>
    <row r="24" spans="1:14" x14ac:dyDescent="0.2"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9.899999999999999" customHeight="1" x14ac:dyDescent="0.2">
      <c r="C27" s="77" t="s">
        <v>24</v>
      </c>
      <c r="D27" s="77"/>
      <c r="E27" s="78">
        <f>L22</f>
        <v>0</v>
      </c>
      <c r="G27" s="79" t="s">
        <v>20</v>
      </c>
      <c r="H27" s="79"/>
      <c r="I27" s="79"/>
      <c r="J27" s="79"/>
      <c r="K27" s="79"/>
      <c r="L27" s="65">
        <f>E27-E29</f>
        <v>0</v>
      </c>
    </row>
    <row r="28" spans="1:14" ht="19.899999999999999" customHeight="1" x14ac:dyDescent="0.2">
      <c r="C28" s="77"/>
      <c r="D28" s="77"/>
      <c r="E28" s="78"/>
      <c r="G28" s="79"/>
      <c r="H28" s="79"/>
      <c r="I28" s="79"/>
      <c r="J28" s="79"/>
      <c r="K28" s="79"/>
      <c r="L28" s="65"/>
    </row>
    <row r="29" spans="1:14" ht="19.899999999999999" customHeight="1" x14ac:dyDescent="0.2">
      <c r="C29" s="80" t="s">
        <v>25</v>
      </c>
      <c r="D29" s="80"/>
      <c r="E29" s="81">
        <f>M22</f>
        <v>0</v>
      </c>
      <c r="G29" s="79"/>
      <c r="H29" s="79"/>
      <c r="I29" s="79"/>
      <c r="J29" s="79"/>
      <c r="K29" s="79"/>
      <c r="L29" s="65"/>
    </row>
    <row r="30" spans="1:14" ht="19.899999999999999" customHeight="1" x14ac:dyDescent="0.2">
      <c r="C30" s="80"/>
      <c r="D30" s="80"/>
      <c r="E30" s="81"/>
      <c r="G30" s="79"/>
      <c r="H30" s="79"/>
      <c r="I30" s="79"/>
      <c r="J30" s="79"/>
      <c r="K30" s="79"/>
      <c r="L30" s="65"/>
    </row>
    <row r="31" spans="1:14" ht="13.15" customHeight="1" x14ac:dyDescent="0.2"/>
    <row r="35" spans="2:4" x14ac:dyDescent="0.2">
      <c r="B35" s="36" t="s">
        <v>17</v>
      </c>
      <c r="C35" s="37"/>
    </row>
    <row r="36" spans="2:4" x14ac:dyDescent="0.2">
      <c r="B36" s="38" t="s">
        <v>8</v>
      </c>
      <c r="C36" s="39">
        <v>1</v>
      </c>
    </row>
    <row r="37" spans="2:4" x14ac:dyDescent="0.2">
      <c r="B37" s="38" t="s">
        <v>10</v>
      </c>
      <c r="C37" s="39">
        <v>0.75</v>
      </c>
    </row>
    <row r="38" spans="2:4" x14ac:dyDescent="0.2">
      <c r="B38" s="40" t="s">
        <v>5</v>
      </c>
      <c r="C38" s="41">
        <v>0.5</v>
      </c>
    </row>
    <row r="39" spans="2:4" ht="13.5" thickBot="1" x14ac:dyDescent="0.25"/>
    <row r="40" spans="2:4" x14ac:dyDescent="0.2">
      <c r="B40" s="36" t="s">
        <v>18</v>
      </c>
      <c r="C40" s="42"/>
      <c r="D40" s="37"/>
    </row>
    <row r="41" spans="2:4" ht="13.5" thickBot="1" x14ac:dyDescent="0.25">
      <c r="B41" s="38" t="s">
        <v>15</v>
      </c>
      <c r="C41" s="49" t="s">
        <v>16</v>
      </c>
      <c r="D41" s="39"/>
    </row>
    <row r="42" spans="2:4" x14ac:dyDescent="0.2">
      <c r="B42" s="51">
        <v>14</v>
      </c>
      <c r="C42" s="52">
        <v>15</v>
      </c>
      <c r="D42" s="53"/>
    </row>
    <row r="43" spans="2:4" x14ac:dyDescent="0.2">
      <c r="B43" s="54">
        <v>14</v>
      </c>
      <c r="C43" s="50">
        <v>15</v>
      </c>
      <c r="D43" s="55"/>
    </row>
    <row r="44" spans="2:4" x14ac:dyDescent="0.2">
      <c r="B44" s="54">
        <v>13</v>
      </c>
      <c r="C44" s="50">
        <v>16</v>
      </c>
      <c r="D44" s="55"/>
    </row>
    <row r="45" spans="2:4" x14ac:dyDescent="0.2">
      <c r="B45" s="54">
        <v>15</v>
      </c>
      <c r="C45" s="50">
        <v>16</v>
      </c>
      <c r="D45" s="55"/>
    </row>
    <row r="46" spans="2:4" x14ac:dyDescent="0.2">
      <c r="B46" s="54">
        <v>18</v>
      </c>
      <c r="C46" s="50">
        <v>18</v>
      </c>
      <c r="D46" s="55"/>
    </row>
    <row r="47" spans="2:4" x14ac:dyDescent="0.2">
      <c r="B47" s="54">
        <v>21</v>
      </c>
      <c r="C47" s="50">
        <v>19</v>
      </c>
      <c r="D47" s="55"/>
    </row>
    <row r="48" spans="2:4" x14ac:dyDescent="0.2">
      <c r="B48" s="54">
        <v>22</v>
      </c>
      <c r="C48" s="50">
        <v>20</v>
      </c>
      <c r="D48" s="55"/>
    </row>
    <row r="49" spans="2:13" x14ac:dyDescent="0.2">
      <c r="B49" s="54">
        <v>22</v>
      </c>
      <c r="C49" s="50">
        <v>20</v>
      </c>
      <c r="D49" s="55"/>
    </row>
    <row r="50" spans="2:13" x14ac:dyDescent="0.2">
      <c r="B50" s="54">
        <v>21</v>
      </c>
      <c r="C50" s="50">
        <v>19</v>
      </c>
      <c r="D50" s="55"/>
    </row>
    <row r="51" spans="2:13" x14ac:dyDescent="0.2">
      <c r="B51" s="54">
        <v>18</v>
      </c>
      <c r="C51" s="50">
        <v>19</v>
      </c>
      <c r="D51" s="55"/>
    </row>
    <row r="52" spans="2:13" x14ac:dyDescent="0.2">
      <c r="B52" s="54">
        <v>16</v>
      </c>
      <c r="C52" s="50">
        <v>18</v>
      </c>
      <c r="D52" s="55"/>
    </row>
    <row r="53" spans="2:13" ht="13.5" thickBot="1" x14ac:dyDescent="0.25">
      <c r="B53" s="56">
        <v>16</v>
      </c>
      <c r="C53" s="57">
        <v>16</v>
      </c>
      <c r="D53" s="58"/>
    </row>
    <row r="56" spans="2:13" ht="15" x14ac:dyDescent="0.25">
      <c r="D56" s="30" t="s">
        <v>8</v>
      </c>
      <c r="E56" s="44" t="s">
        <v>10</v>
      </c>
      <c r="F56" s="31" t="s">
        <v>9</v>
      </c>
      <c r="G56" s="48" t="s">
        <v>4</v>
      </c>
      <c r="H56" s="45" t="s">
        <v>19</v>
      </c>
      <c r="I56" s="46" t="s">
        <v>5</v>
      </c>
      <c r="J56" s="47" t="s">
        <v>6</v>
      </c>
      <c r="K56" s="43" t="b">
        <v>0</v>
      </c>
      <c r="L56" s="43" t="s">
        <v>30</v>
      </c>
      <c r="M56" s="60" t="s">
        <v>29</v>
      </c>
    </row>
    <row r="57" spans="2:13" x14ac:dyDescent="0.2">
      <c r="C57">
        <v>2</v>
      </c>
      <c r="D57">
        <f t="shared" ref="D57:J68" si="7">IF($K9=$C9,D9,0)</f>
        <v>0</v>
      </c>
      <c r="E57">
        <f t="shared" si="7"/>
        <v>0</v>
      </c>
      <c r="F57">
        <f t="shared" si="7"/>
        <v>0</v>
      </c>
      <c r="G57">
        <f t="shared" si="7"/>
        <v>0</v>
      </c>
      <c r="H57">
        <f t="shared" si="7"/>
        <v>0</v>
      </c>
      <c r="I57">
        <f t="shared" si="7"/>
        <v>0</v>
      </c>
      <c r="J57">
        <f t="shared" si="7"/>
        <v>0</v>
      </c>
      <c r="K57">
        <f>MAX(L57:M57)</f>
        <v>15</v>
      </c>
      <c r="L57">
        <f>IF(SUM(D9:J9)&lt;C9,C9-SUM(D9:J9),0)</f>
        <v>15</v>
      </c>
      <c r="M57">
        <f t="shared" ref="M57:M68" si="8">IF(SUM(D9:J9)&gt;C9,SUM(D9:J9)-C9,0)</f>
        <v>0</v>
      </c>
    </row>
    <row r="58" spans="2:13" x14ac:dyDescent="0.2">
      <c r="C58">
        <v>4</v>
      </c>
      <c r="D58">
        <f t="shared" si="7"/>
        <v>0</v>
      </c>
      <c r="E58">
        <f t="shared" si="7"/>
        <v>0</v>
      </c>
      <c r="F58">
        <f t="shared" si="7"/>
        <v>0</v>
      </c>
      <c r="G58">
        <f t="shared" si="7"/>
        <v>0</v>
      </c>
      <c r="H58">
        <f t="shared" si="7"/>
        <v>0</v>
      </c>
      <c r="I58">
        <f t="shared" si="7"/>
        <v>0</v>
      </c>
      <c r="J58">
        <f t="shared" si="7"/>
        <v>0</v>
      </c>
      <c r="K58">
        <f t="shared" ref="K58:K68" si="9">MAX(L58:M58)</f>
        <v>15</v>
      </c>
      <c r="L58">
        <f t="shared" ref="L58:L68" si="10">IF(SUM(D10:J10)&lt;C10,C10-SUM(D10:J10),0)</f>
        <v>15</v>
      </c>
      <c r="M58">
        <f t="shared" si="8"/>
        <v>0</v>
      </c>
    </row>
    <row r="59" spans="2:13" x14ac:dyDescent="0.2">
      <c r="C59">
        <v>6</v>
      </c>
      <c r="D59">
        <f t="shared" si="7"/>
        <v>0</v>
      </c>
      <c r="E59">
        <f t="shared" si="7"/>
        <v>0</v>
      </c>
      <c r="F59">
        <f t="shared" si="7"/>
        <v>0</v>
      </c>
      <c r="G59">
        <f t="shared" si="7"/>
        <v>0</v>
      </c>
      <c r="H59">
        <f t="shared" si="7"/>
        <v>0</v>
      </c>
      <c r="I59">
        <f t="shared" si="7"/>
        <v>0</v>
      </c>
      <c r="J59">
        <f t="shared" si="7"/>
        <v>0</v>
      </c>
      <c r="K59">
        <f t="shared" si="9"/>
        <v>16</v>
      </c>
      <c r="L59">
        <f t="shared" si="10"/>
        <v>16</v>
      </c>
      <c r="M59">
        <f t="shared" si="8"/>
        <v>0</v>
      </c>
    </row>
    <row r="60" spans="2:13" x14ac:dyDescent="0.2">
      <c r="C60">
        <v>8</v>
      </c>
      <c r="D60">
        <f t="shared" si="7"/>
        <v>0</v>
      </c>
      <c r="E60">
        <f t="shared" si="7"/>
        <v>0</v>
      </c>
      <c r="F60">
        <f t="shared" si="7"/>
        <v>0</v>
      </c>
      <c r="G60">
        <f t="shared" si="7"/>
        <v>0</v>
      </c>
      <c r="H60">
        <f t="shared" si="7"/>
        <v>0</v>
      </c>
      <c r="I60">
        <f t="shared" si="7"/>
        <v>0</v>
      </c>
      <c r="J60">
        <f t="shared" si="7"/>
        <v>0</v>
      </c>
      <c r="K60">
        <f t="shared" si="9"/>
        <v>16</v>
      </c>
      <c r="L60">
        <f t="shared" si="10"/>
        <v>16</v>
      </c>
      <c r="M60">
        <f t="shared" si="8"/>
        <v>0</v>
      </c>
    </row>
    <row r="61" spans="2:13" x14ac:dyDescent="0.2">
      <c r="C61">
        <v>10</v>
      </c>
      <c r="D61">
        <f t="shared" si="7"/>
        <v>0</v>
      </c>
      <c r="E61">
        <f t="shared" si="7"/>
        <v>0</v>
      </c>
      <c r="F61">
        <f t="shared" si="7"/>
        <v>0</v>
      </c>
      <c r="G61">
        <f t="shared" si="7"/>
        <v>0</v>
      </c>
      <c r="H61">
        <f t="shared" si="7"/>
        <v>0</v>
      </c>
      <c r="I61">
        <f t="shared" si="7"/>
        <v>0</v>
      </c>
      <c r="J61">
        <f t="shared" si="7"/>
        <v>0</v>
      </c>
      <c r="K61">
        <f t="shared" si="9"/>
        <v>18</v>
      </c>
      <c r="L61">
        <f t="shared" si="10"/>
        <v>18</v>
      </c>
      <c r="M61">
        <f t="shared" si="8"/>
        <v>0</v>
      </c>
    </row>
    <row r="62" spans="2:13" x14ac:dyDescent="0.2">
      <c r="C62">
        <v>12</v>
      </c>
      <c r="D62">
        <f t="shared" si="7"/>
        <v>0</v>
      </c>
      <c r="E62">
        <f t="shared" si="7"/>
        <v>0</v>
      </c>
      <c r="F62">
        <f t="shared" si="7"/>
        <v>0</v>
      </c>
      <c r="G62">
        <f t="shared" si="7"/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9"/>
        <v>19</v>
      </c>
      <c r="L62">
        <f t="shared" si="10"/>
        <v>19</v>
      </c>
      <c r="M62">
        <f t="shared" si="8"/>
        <v>0</v>
      </c>
    </row>
    <row r="63" spans="2:13" x14ac:dyDescent="0.2">
      <c r="C63">
        <v>14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9"/>
        <v>20</v>
      </c>
      <c r="L63">
        <f t="shared" si="10"/>
        <v>20</v>
      </c>
      <c r="M63">
        <f t="shared" si="8"/>
        <v>0</v>
      </c>
    </row>
    <row r="64" spans="2:13" x14ac:dyDescent="0.2">
      <c r="C64">
        <v>16</v>
      </c>
      <c r="D64">
        <f t="shared" si="7"/>
        <v>0</v>
      </c>
      <c r="E64">
        <f t="shared" si="7"/>
        <v>0</v>
      </c>
      <c r="F64">
        <f t="shared" si="7"/>
        <v>0</v>
      </c>
      <c r="G64">
        <f t="shared" si="7"/>
        <v>0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9"/>
        <v>20</v>
      </c>
      <c r="L64">
        <f t="shared" si="10"/>
        <v>20</v>
      </c>
      <c r="M64">
        <f t="shared" si="8"/>
        <v>0</v>
      </c>
    </row>
    <row r="65" spans="3:13" x14ac:dyDescent="0.2">
      <c r="C65">
        <v>18</v>
      </c>
      <c r="D65">
        <f t="shared" si="7"/>
        <v>0</v>
      </c>
      <c r="E65">
        <f t="shared" si="7"/>
        <v>0</v>
      </c>
      <c r="F65">
        <f t="shared" si="7"/>
        <v>0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9"/>
        <v>19</v>
      </c>
      <c r="L65">
        <f t="shared" si="10"/>
        <v>19</v>
      </c>
      <c r="M65">
        <f t="shared" si="8"/>
        <v>0</v>
      </c>
    </row>
    <row r="66" spans="3:13" x14ac:dyDescent="0.2">
      <c r="C66">
        <v>20</v>
      </c>
      <c r="D66">
        <f t="shared" si="7"/>
        <v>0</v>
      </c>
      <c r="E66">
        <f t="shared" si="7"/>
        <v>0</v>
      </c>
      <c r="F66">
        <f t="shared" si="7"/>
        <v>0</v>
      </c>
      <c r="G66">
        <f t="shared" si="7"/>
        <v>0</v>
      </c>
      <c r="H66">
        <f t="shared" si="7"/>
        <v>0</v>
      </c>
      <c r="I66">
        <f t="shared" si="7"/>
        <v>0</v>
      </c>
      <c r="J66">
        <f t="shared" si="7"/>
        <v>0</v>
      </c>
      <c r="K66">
        <f t="shared" si="9"/>
        <v>19</v>
      </c>
      <c r="L66">
        <f t="shared" si="10"/>
        <v>19</v>
      </c>
      <c r="M66">
        <f t="shared" si="8"/>
        <v>0</v>
      </c>
    </row>
    <row r="67" spans="3:13" x14ac:dyDescent="0.2">
      <c r="C67">
        <v>22</v>
      </c>
      <c r="D67">
        <f t="shared" si="7"/>
        <v>0</v>
      </c>
      <c r="E67">
        <f t="shared" si="7"/>
        <v>0</v>
      </c>
      <c r="F67">
        <f t="shared" si="7"/>
        <v>0</v>
      </c>
      <c r="G67">
        <f t="shared" si="7"/>
        <v>0</v>
      </c>
      <c r="H67">
        <f t="shared" si="7"/>
        <v>0</v>
      </c>
      <c r="I67">
        <f t="shared" si="7"/>
        <v>0</v>
      </c>
      <c r="J67">
        <f t="shared" si="7"/>
        <v>0</v>
      </c>
      <c r="K67">
        <f t="shared" si="9"/>
        <v>18</v>
      </c>
      <c r="L67">
        <f t="shared" si="10"/>
        <v>18</v>
      </c>
      <c r="M67">
        <f t="shared" si="8"/>
        <v>0</v>
      </c>
    </row>
    <row r="68" spans="3:13" x14ac:dyDescent="0.2">
      <c r="C68">
        <v>24</v>
      </c>
      <c r="D68">
        <f t="shared" si="7"/>
        <v>0</v>
      </c>
      <c r="E68">
        <f t="shared" si="7"/>
        <v>0</v>
      </c>
      <c r="F68">
        <f t="shared" si="7"/>
        <v>0</v>
      </c>
      <c r="G68">
        <f t="shared" si="7"/>
        <v>0</v>
      </c>
      <c r="H68">
        <f t="shared" si="7"/>
        <v>0</v>
      </c>
      <c r="I68">
        <f t="shared" si="7"/>
        <v>0</v>
      </c>
      <c r="J68">
        <f t="shared" si="7"/>
        <v>0</v>
      </c>
      <c r="K68">
        <f t="shared" si="9"/>
        <v>16</v>
      </c>
      <c r="L68">
        <f t="shared" si="10"/>
        <v>16</v>
      </c>
      <c r="M68">
        <f t="shared" si="8"/>
        <v>0</v>
      </c>
    </row>
    <row r="70" spans="3:13" x14ac:dyDescent="0.2">
      <c r="D70">
        <f t="shared" ref="D70:J70" si="11">SUM(D57:D68)</f>
        <v>0</v>
      </c>
      <c r="E70">
        <f t="shared" si="11"/>
        <v>0</v>
      </c>
      <c r="F70">
        <f t="shared" si="11"/>
        <v>0</v>
      </c>
      <c r="G70">
        <f t="shared" si="11"/>
        <v>0</v>
      </c>
      <c r="H70">
        <f t="shared" si="11"/>
        <v>0</v>
      </c>
      <c r="I70">
        <f t="shared" si="11"/>
        <v>0</v>
      </c>
      <c r="J70">
        <f t="shared" si="11"/>
        <v>0</v>
      </c>
      <c r="K70">
        <f>SUM(K57:K68)</f>
        <v>211</v>
      </c>
      <c r="L70">
        <f>SUM(M57:M68)</f>
        <v>0</v>
      </c>
    </row>
    <row r="71" spans="3:13" x14ac:dyDescent="0.2">
      <c r="D71" s="59">
        <f>D70/C22</f>
        <v>0</v>
      </c>
      <c r="E71" s="59">
        <f>E70/C22</f>
        <v>0</v>
      </c>
      <c r="F71" s="59">
        <f>F70/C22</f>
        <v>0</v>
      </c>
      <c r="G71" s="59">
        <f>G70/C22</f>
        <v>0</v>
      </c>
      <c r="H71" s="59">
        <f>H70/C22</f>
        <v>0</v>
      </c>
      <c r="I71" s="59">
        <f>I70/C22</f>
        <v>0</v>
      </c>
      <c r="J71" s="59">
        <f>J70/C22</f>
        <v>0</v>
      </c>
      <c r="K71" s="59">
        <f>K70/C22</f>
        <v>1</v>
      </c>
      <c r="L71" s="59">
        <f>L70/C22</f>
        <v>0</v>
      </c>
    </row>
  </sheetData>
  <mergeCells count="17">
    <mergeCell ref="K7:K8"/>
    <mergeCell ref="L7:L8"/>
    <mergeCell ref="M7:M8"/>
    <mergeCell ref="N7:N8"/>
    <mergeCell ref="C27:D28"/>
    <mergeCell ref="E27:E28"/>
    <mergeCell ref="G27:K30"/>
    <mergeCell ref="L27:L30"/>
    <mergeCell ref="C29:D30"/>
    <mergeCell ref="E29:E30"/>
    <mergeCell ref="D1:G1"/>
    <mergeCell ref="C3:F3"/>
    <mergeCell ref="D5:E5"/>
    <mergeCell ref="A7:A8"/>
    <mergeCell ref="B7:B8"/>
    <mergeCell ref="C7:C8"/>
    <mergeCell ref="D7:G7"/>
  </mergeCells>
  <conditionalFormatting sqref="K9:K20">
    <cfRule type="cellIs" dxfId="1" priority="2" operator="equal">
      <formula>C9</formula>
    </cfRule>
  </conditionalFormatting>
  <conditionalFormatting sqref="K9:K20">
    <cfRule type="cellIs" dxfId="0" priority="3" operator="notEqual">
      <formula>C9</formula>
    </cfRule>
  </conditionalFormatting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ROUND1</vt:lpstr>
      <vt:lpstr>Tür</vt:lpstr>
      <vt:lpstr>Mitte</vt:lpstr>
      <vt:lpstr>Schrank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2018-10-22T13:54:35Z</dcterms:created>
  <dcterms:modified xsi:type="dcterms:W3CDTF">2018-10-22T13:55:03Z</dcterms:modified>
  <dc:language/>
</cp:coreProperties>
</file>