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v1vad\Energiespiel$\M&amp;M Mini\Unterlagen_Internet\fertig\"/>
    </mc:Choice>
  </mc:AlternateContent>
  <bookViews>
    <workbookView xWindow="0" yWindow="0" windowWidth="16380" windowHeight="8190" tabRatio="988"/>
  </bookViews>
  <sheets>
    <sheet name="&quot;Eigenes Szenario&quot;" sheetId="1" r:id="rId1"/>
    <sheet name="Team1" sheetId="2" r:id="rId2"/>
    <sheet name="Team2" sheetId="3" r:id="rId3"/>
    <sheet name="Team3" sheetId="4" r:id="rId4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7" i="2" l="1"/>
  <c r="C27" i="2"/>
  <c r="J26" i="2"/>
  <c r="I26" i="2"/>
  <c r="H26" i="2"/>
  <c r="G26" i="2"/>
  <c r="F26" i="2"/>
  <c r="E26" i="2"/>
  <c r="D26" i="2"/>
  <c r="C27" i="4"/>
  <c r="J26" i="4"/>
  <c r="J27" i="4" s="1"/>
  <c r="I26" i="4"/>
  <c r="I27" i="4" s="1"/>
  <c r="H26" i="4"/>
  <c r="H27" i="4" s="1"/>
  <c r="G26" i="4"/>
  <c r="G27" i="4" s="1"/>
  <c r="F26" i="4"/>
  <c r="F27" i="4" s="1"/>
  <c r="E26" i="4"/>
  <c r="E27" i="4" s="1"/>
  <c r="D26" i="4"/>
  <c r="D27" i="4" s="1"/>
  <c r="C27" i="3"/>
  <c r="H27" i="3" s="1"/>
  <c r="J26" i="3"/>
  <c r="I26" i="3"/>
  <c r="I27" i="3" s="1"/>
  <c r="H26" i="3"/>
  <c r="G26" i="3"/>
  <c r="F26" i="3"/>
  <c r="E26" i="3"/>
  <c r="D26" i="3"/>
  <c r="H27" i="2" l="1"/>
  <c r="D27" i="3"/>
  <c r="G27" i="2"/>
  <c r="J27" i="2"/>
  <c r="F27" i="2"/>
  <c r="D27" i="2"/>
  <c r="I27" i="2"/>
  <c r="J27" i="3"/>
  <c r="E27" i="3"/>
  <c r="F27" i="3"/>
  <c r="G27" i="3"/>
  <c r="K27" i="4"/>
  <c r="M24" i="4"/>
  <c r="K24" i="4"/>
  <c r="C24" i="4"/>
  <c r="M23" i="4"/>
  <c r="K23" i="4"/>
  <c r="C23" i="4"/>
  <c r="M22" i="4"/>
  <c r="K22" i="4"/>
  <c r="C22" i="4"/>
  <c r="M21" i="4"/>
  <c r="K21" i="4"/>
  <c r="C21" i="4"/>
  <c r="M20" i="4"/>
  <c r="K20" i="4"/>
  <c r="C20" i="4"/>
  <c r="M19" i="4"/>
  <c r="K19" i="4"/>
  <c r="C19" i="4"/>
  <c r="M18" i="4"/>
  <c r="K18" i="4"/>
  <c r="C18" i="4"/>
  <c r="M17" i="4"/>
  <c r="K17" i="4"/>
  <c r="C17" i="4"/>
  <c r="M16" i="4"/>
  <c r="K16" i="4"/>
  <c r="C16" i="4"/>
  <c r="M15" i="4"/>
  <c r="K15" i="4"/>
  <c r="C15" i="4"/>
  <c r="M14" i="4"/>
  <c r="K14" i="4"/>
  <c r="C14" i="4"/>
  <c r="M13" i="4"/>
  <c r="K13" i="4"/>
  <c r="C13" i="4"/>
  <c r="C26" i="4" s="1"/>
  <c r="M24" i="3"/>
  <c r="K24" i="3"/>
  <c r="C24" i="3"/>
  <c r="M23" i="3"/>
  <c r="K23" i="3"/>
  <c r="C23" i="3"/>
  <c r="M22" i="3"/>
  <c r="K22" i="3"/>
  <c r="C22" i="3"/>
  <c r="M21" i="3"/>
  <c r="K21" i="3"/>
  <c r="C21" i="3"/>
  <c r="M20" i="3"/>
  <c r="K20" i="3"/>
  <c r="C20" i="3"/>
  <c r="M19" i="3"/>
  <c r="K19" i="3"/>
  <c r="C19" i="3"/>
  <c r="M18" i="3"/>
  <c r="K18" i="3"/>
  <c r="C18" i="3"/>
  <c r="M17" i="3"/>
  <c r="K17" i="3"/>
  <c r="C17" i="3"/>
  <c r="M16" i="3"/>
  <c r="K16" i="3"/>
  <c r="C16" i="3"/>
  <c r="M15" i="3"/>
  <c r="K15" i="3"/>
  <c r="C15" i="3"/>
  <c r="M14" i="3"/>
  <c r="K14" i="3"/>
  <c r="C14" i="3"/>
  <c r="M13" i="3"/>
  <c r="K13" i="3"/>
  <c r="C13" i="3"/>
  <c r="C26" i="3" s="1"/>
  <c r="M24" i="2"/>
  <c r="K24" i="2"/>
  <c r="C24" i="2"/>
  <c r="M23" i="2"/>
  <c r="K23" i="2"/>
  <c r="C23" i="2"/>
  <c r="M22" i="2"/>
  <c r="K22" i="2"/>
  <c r="C22" i="2"/>
  <c r="M21" i="2"/>
  <c r="K21" i="2"/>
  <c r="C21" i="2"/>
  <c r="M20" i="2"/>
  <c r="K20" i="2"/>
  <c r="C20" i="2"/>
  <c r="M19" i="2"/>
  <c r="K19" i="2"/>
  <c r="C19" i="2"/>
  <c r="M18" i="2"/>
  <c r="K18" i="2"/>
  <c r="C18" i="2"/>
  <c r="M17" i="2"/>
  <c r="K17" i="2"/>
  <c r="C17" i="2"/>
  <c r="M16" i="2"/>
  <c r="K16" i="2"/>
  <c r="C16" i="2"/>
  <c r="M15" i="2"/>
  <c r="K15" i="2"/>
  <c r="C15" i="2"/>
  <c r="M14" i="2"/>
  <c r="K14" i="2"/>
  <c r="C14" i="2"/>
  <c r="M13" i="2"/>
  <c r="K13" i="2"/>
  <c r="C13" i="2"/>
  <c r="C26" i="2" s="1"/>
  <c r="Y11" i="1"/>
  <c r="O11" i="1"/>
  <c r="E11" i="1"/>
  <c r="K26" i="4" l="1"/>
  <c r="K26" i="2"/>
  <c r="K27" i="2" s="1"/>
  <c r="F68" i="3"/>
  <c r="K26" i="3"/>
  <c r="K27" i="3" s="1"/>
  <c r="L22" i="3"/>
  <c r="N22" i="3" s="1"/>
  <c r="L14" i="3"/>
  <c r="N14" i="3" s="1"/>
  <c r="I62" i="4"/>
  <c r="J66" i="4"/>
  <c r="L21" i="4"/>
  <c r="N21" i="4" s="1"/>
  <c r="J70" i="4"/>
  <c r="H65" i="2"/>
  <c r="L16" i="3"/>
  <c r="N16" i="3" s="1"/>
  <c r="L20" i="3"/>
  <c r="N20" i="3" s="1"/>
  <c r="I64" i="4"/>
  <c r="L19" i="4"/>
  <c r="N19" i="4" s="1"/>
  <c r="J68" i="4"/>
  <c r="J72" i="4"/>
  <c r="J63" i="4"/>
  <c r="I67" i="4"/>
  <c r="I71" i="4"/>
  <c r="J61" i="4"/>
  <c r="I65" i="4"/>
  <c r="I69" i="4"/>
  <c r="L23" i="4"/>
  <c r="N23" i="4" s="1"/>
  <c r="E61" i="4"/>
  <c r="G61" i="4"/>
  <c r="I61" i="4"/>
  <c r="D62" i="4"/>
  <c r="F62" i="4"/>
  <c r="H62" i="4"/>
  <c r="J62" i="4"/>
  <c r="E63" i="4"/>
  <c r="G63" i="4"/>
  <c r="I63" i="4"/>
  <c r="D64" i="4"/>
  <c r="F64" i="4"/>
  <c r="H64" i="4"/>
  <c r="J64" i="4"/>
  <c r="E66" i="4"/>
  <c r="G66" i="4"/>
  <c r="I66" i="4"/>
  <c r="D67" i="4"/>
  <c r="F67" i="4"/>
  <c r="H67" i="4"/>
  <c r="J67" i="4"/>
  <c r="E68" i="4"/>
  <c r="G68" i="4"/>
  <c r="I68" i="4"/>
  <c r="D69" i="4"/>
  <c r="F69" i="4"/>
  <c r="H69" i="4"/>
  <c r="J69" i="4"/>
  <c r="E70" i="4"/>
  <c r="G70" i="4"/>
  <c r="I70" i="4"/>
  <c r="D71" i="4"/>
  <c r="F71" i="4"/>
  <c r="H71" i="4"/>
  <c r="J71" i="4"/>
  <c r="E72" i="4"/>
  <c r="G72" i="4"/>
  <c r="I72" i="4"/>
  <c r="D61" i="4"/>
  <c r="F61" i="4"/>
  <c r="H61" i="4"/>
  <c r="E62" i="4"/>
  <c r="G62" i="4"/>
  <c r="D63" i="4"/>
  <c r="F63" i="4"/>
  <c r="H63" i="4"/>
  <c r="E64" i="4"/>
  <c r="G64" i="4"/>
  <c r="D66" i="4"/>
  <c r="F66" i="4"/>
  <c r="H66" i="4"/>
  <c r="E67" i="4"/>
  <c r="G67" i="4"/>
  <c r="D68" i="4"/>
  <c r="F68" i="4"/>
  <c r="H68" i="4"/>
  <c r="E69" i="4"/>
  <c r="G69" i="4"/>
  <c r="D70" i="4"/>
  <c r="F70" i="4"/>
  <c r="H70" i="4"/>
  <c r="E71" i="4"/>
  <c r="G71" i="4"/>
  <c r="D72" i="4"/>
  <c r="F72" i="4"/>
  <c r="H72" i="4"/>
  <c r="L18" i="3"/>
  <c r="N18" i="3" s="1"/>
  <c r="L17" i="4"/>
  <c r="D65" i="4"/>
  <c r="F65" i="4"/>
  <c r="H65" i="4"/>
  <c r="J65" i="4"/>
  <c r="E65" i="4"/>
  <c r="G65" i="4"/>
  <c r="L19" i="2"/>
  <c r="N19" i="2" s="1"/>
  <c r="M26" i="4"/>
  <c r="E33" i="4" s="1"/>
  <c r="Y15" i="1" s="1"/>
  <c r="L14" i="4"/>
  <c r="N14" i="4" s="1"/>
  <c r="L16" i="4"/>
  <c r="N16" i="4" s="1"/>
  <c r="L18" i="4"/>
  <c r="N18" i="4" s="1"/>
  <c r="L20" i="4"/>
  <c r="N20" i="4" s="1"/>
  <c r="L22" i="4"/>
  <c r="N22" i="4" s="1"/>
  <c r="L24" i="4"/>
  <c r="N24" i="4" s="1"/>
  <c r="J63" i="3"/>
  <c r="J65" i="3"/>
  <c r="J67" i="3"/>
  <c r="J69" i="3"/>
  <c r="J71" i="3"/>
  <c r="M26" i="3"/>
  <c r="E33" i="3" s="1"/>
  <c r="O15" i="1" s="1"/>
  <c r="L15" i="3"/>
  <c r="N15" i="3" s="1"/>
  <c r="L17" i="3"/>
  <c r="N17" i="3" s="1"/>
  <c r="L19" i="3"/>
  <c r="N19" i="3" s="1"/>
  <c r="L21" i="3"/>
  <c r="N21" i="3" s="1"/>
  <c r="L23" i="3"/>
  <c r="N23" i="3" s="1"/>
  <c r="L24" i="3"/>
  <c r="N24" i="3" s="1"/>
  <c r="J62" i="3"/>
  <c r="J64" i="3"/>
  <c r="J66" i="3"/>
  <c r="J68" i="3"/>
  <c r="J70" i="3"/>
  <c r="J72" i="3"/>
  <c r="L23" i="2"/>
  <c r="N23" i="2" s="1"/>
  <c r="L21" i="2"/>
  <c r="N21" i="2" s="1"/>
  <c r="L16" i="2"/>
  <c r="N16" i="2" s="1"/>
  <c r="L22" i="2"/>
  <c r="N22" i="2" s="1"/>
  <c r="L24" i="2"/>
  <c r="L20" i="2"/>
  <c r="N20" i="2" s="1"/>
  <c r="L18" i="2"/>
  <c r="N18" i="2" s="1"/>
  <c r="L17" i="2"/>
  <c r="N17" i="2" s="1"/>
  <c r="L15" i="2"/>
  <c r="N15" i="2" s="1"/>
  <c r="M26" i="2"/>
  <c r="E33" i="2" s="1"/>
  <c r="E15" i="1" s="1"/>
  <c r="L14" i="2"/>
  <c r="N14" i="2" s="1"/>
  <c r="J61" i="2"/>
  <c r="J65" i="2"/>
  <c r="J67" i="2"/>
  <c r="J69" i="2"/>
  <c r="J71" i="2"/>
  <c r="J63" i="2"/>
  <c r="J62" i="2"/>
  <c r="J64" i="2"/>
  <c r="J66" i="2"/>
  <c r="J68" i="2"/>
  <c r="J70" i="2"/>
  <c r="J72" i="2"/>
  <c r="E61" i="2"/>
  <c r="G61" i="2"/>
  <c r="I61" i="2"/>
  <c r="E62" i="2"/>
  <c r="G62" i="2"/>
  <c r="I62" i="2"/>
  <c r="E63" i="2"/>
  <c r="G63" i="2"/>
  <c r="I63" i="2"/>
  <c r="E64" i="2"/>
  <c r="G64" i="2"/>
  <c r="I64" i="2"/>
  <c r="E65" i="2"/>
  <c r="G65" i="2"/>
  <c r="I65" i="2"/>
  <c r="E66" i="2"/>
  <c r="G66" i="2"/>
  <c r="I66" i="2"/>
  <c r="E67" i="2"/>
  <c r="G67" i="2"/>
  <c r="I67" i="2"/>
  <c r="E68" i="2"/>
  <c r="G68" i="2"/>
  <c r="I68" i="2"/>
  <c r="E69" i="2"/>
  <c r="G69" i="2"/>
  <c r="I69" i="2"/>
  <c r="E70" i="2"/>
  <c r="G70" i="2"/>
  <c r="I70" i="2"/>
  <c r="E71" i="2"/>
  <c r="G71" i="2"/>
  <c r="I71" i="2"/>
  <c r="E72" i="2"/>
  <c r="G72" i="2"/>
  <c r="I72" i="2"/>
  <c r="L13" i="2"/>
  <c r="D61" i="2"/>
  <c r="F61" i="2"/>
  <c r="H61" i="2"/>
  <c r="D62" i="2"/>
  <c r="F62" i="2"/>
  <c r="H62" i="2"/>
  <c r="D63" i="2"/>
  <c r="F63" i="2"/>
  <c r="H63" i="2"/>
  <c r="D64" i="2"/>
  <c r="F64" i="2"/>
  <c r="H64" i="2"/>
  <c r="D65" i="2"/>
  <c r="F65" i="2"/>
  <c r="D66" i="2"/>
  <c r="F66" i="2"/>
  <c r="H66" i="2"/>
  <c r="D67" i="2"/>
  <c r="F67" i="2"/>
  <c r="H67" i="2"/>
  <c r="D68" i="2"/>
  <c r="F68" i="2"/>
  <c r="H68" i="2"/>
  <c r="D69" i="2"/>
  <c r="F69" i="2"/>
  <c r="H69" i="2"/>
  <c r="D70" i="2"/>
  <c r="F70" i="2"/>
  <c r="H70" i="2"/>
  <c r="D71" i="2"/>
  <c r="F71" i="2"/>
  <c r="H71" i="2"/>
  <c r="D72" i="2"/>
  <c r="F72" i="2"/>
  <c r="H72" i="2"/>
  <c r="J61" i="3"/>
  <c r="H61" i="3"/>
  <c r="F61" i="3"/>
  <c r="D61" i="3"/>
  <c r="I61" i="3"/>
  <c r="G61" i="3"/>
  <c r="E61" i="3"/>
  <c r="E62" i="3"/>
  <c r="G62" i="3"/>
  <c r="I62" i="3"/>
  <c r="E63" i="3"/>
  <c r="G63" i="3"/>
  <c r="I63" i="3"/>
  <c r="E64" i="3"/>
  <c r="G64" i="3"/>
  <c r="I64" i="3"/>
  <c r="E65" i="3"/>
  <c r="G65" i="3"/>
  <c r="I65" i="3"/>
  <c r="E66" i="3"/>
  <c r="G66" i="3"/>
  <c r="I66" i="3"/>
  <c r="E67" i="3"/>
  <c r="G67" i="3"/>
  <c r="I67" i="3"/>
  <c r="E68" i="3"/>
  <c r="G68" i="3"/>
  <c r="I68" i="3"/>
  <c r="E69" i="3"/>
  <c r="G69" i="3"/>
  <c r="I69" i="3"/>
  <c r="E70" i="3"/>
  <c r="G70" i="3"/>
  <c r="I70" i="3"/>
  <c r="E71" i="3"/>
  <c r="G71" i="3"/>
  <c r="I71" i="3"/>
  <c r="E72" i="3"/>
  <c r="G72" i="3"/>
  <c r="I72" i="3"/>
  <c r="L13" i="3"/>
  <c r="D62" i="3"/>
  <c r="F62" i="3"/>
  <c r="H62" i="3"/>
  <c r="D63" i="3"/>
  <c r="F63" i="3"/>
  <c r="H63" i="3"/>
  <c r="D64" i="3"/>
  <c r="F64" i="3"/>
  <c r="H64" i="3"/>
  <c r="D65" i="3"/>
  <c r="F65" i="3"/>
  <c r="H65" i="3"/>
  <c r="D66" i="3"/>
  <c r="F66" i="3"/>
  <c r="H66" i="3"/>
  <c r="D67" i="3"/>
  <c r="F67" i="3"/>
  <c r="H67" i="3"/>
  <c r="D68" i="3"/>
  <c r="H68" i="3"/>
  <c r="D69" i="3"/>
  <c r="F69" i="3"/>
  <c r="H69" i="3"/>
  <c r="D70" i="3"/>
  <c r="F70" i="3"/>
  <c r="H70" i="3"/>
  <c r="D71" i="3"/>
  <c r="F71" i="3"/>
  <c r="H71" i="3"/>
  <c r="D72" i="3"/>
  <c r="F72" i="3"/>
  <c r="H72" i="3"/>
  <c r="L15" i="4"/>
  <c r="N15" i="4" s="1"/>
  <c r="L13" i="4"/>
  <c r="N17" i="4" l="1"/>
  <c r="L26" i="4"/>
  <c r="L27" i="4" s="1"/>
  <c r="K72" i="3"/>
  <c r="N24" i="2"/>
  <c r="L26" i="2"/>
  <c r="L27" i="2" s="1"/>
  <c r="D74" i="4"/>
  <c r="D75" i="4" s="1"/>
  <c r="I74" i="4"/>
  <c r="I75" i="4" s="1"/>
  <c r="E74" i="4"/>
  <c r="E75" i="4" s="1"/>
  <c r="J74" i="4"/>
  <c r="J75" i="4" s="1"/>
  <c r="F74" i="4"/>
  <c r="F75" i="4" s="1"/>
  <c r="G74" i="4"/>
  <c r="G75" i="4" s="1"/>
  <c r="H74" i="4"/>
  <c r="H75" i="4" s="1"/>
  <c r="J74" i="3"/>
  <c r="J75" i="3" s="1"/>
  <c r="K65" i="2"/>
  <c r="K70" i="4"/>
  <c r="K66" i="4"/>
  <c r="K61" i="4"/>
  <c r="K69" i="4"/>
  <c r="K64" i="4"/>
  <c r="K72" i="4"/>
  <c r="K68" i="4"/>
  <c r="K63" i="4"/>
  <c r="K71" i="4"/>
  <c r="K67" i="4"/>
  <c r="K62" i="4"/>
  <c r="K71" i="3"/>
  <c r="K69" i="3"/>
  <c r="K67" i="3"/>
  <c r="K65" i="3"/>
  <c r="K70" i="3"/>
  <c r="K68" i="3"/>
  <c r="K64" i="3"/>
  <c r="K62" i="3"/>
  <c r="K61" i="3"/>
  <c r="K63" i="3"/>
  <c r="K66" i="3"/>
  <c r="K65" i="4"/>
  <c r="K71" i="2"/>
  <c r="K69" i="2"/>
  <c r="K67" i="2"/>
  <c r="K64" i="2"/>
  <c r="K62" i="2"/>
  <c r="K72" i="2"/>
  <c r="K70" i="2"/>
  <c r="K68" i="2"/>
  <c r="K66" i="2"/>
  <c r="K63" i="2"/>
  <c r="K61" i="2"/>
  <c r="J74" i="2"/>
  <c r="J75" i="2" s="1"/>
  <c r="N13" i="4"/>
  <c r="N26" i="4" s="1"/>
  <c r="E74" i="3"/>
  <c r="E75" i="3" s="1"/>
  <c r="I74" i="3"/>
  <c r="I75" i="3" s="1"/>
  <c r="D74" i="3"/>
  <c r="D75" i="3" s="1"/>
  <c r="H74" i="3"/>
  <c r="H75" i="3" s="1"/>
  <c r="F74" i="2"/>
  <c r="F75" i="2" s="1"/>
  <c r="I74" i="2"/>
  <c r="I75" i="2" s="1"/>
  <c r="E74" i="2"/>
  <c r="E75" i="2" s="1"/>
  <c r="N13" i="3"/>
  <c r="N26" i="3" s="1"/>
  <c r="L26" i="3"/>
  <c r="G74" i="3"/>
  <c r="G75" i="3" s="1"/>
  <c r="F74" i="3"/>
  <c r="F75" i="3" s="1"/>
  <c r="H74" i="2"/>
  <c r="H75" i="2" s="1"/>
  <c r="D74" i="2"/>
  <c r="D75" i="2" s="1"/>
  <c r="N13" i="2"/>
  <c r="N26" i="2" s="1"/>
  <c r="G74" i="2"/>
  <c r="G75" i="2" s="1"/>
  <c r="K75" i="4" l="1"/>
  <c r="K75" i="2"/>
  <c r="K75" i="3"/>
  <c r="K74" i="4"/>
  <c r="K74" i="2"/>
  <c r="E31" i="2"/>
  <c r="L27" i="3"/>
  <c r="E31" i="3"/>
  <c r="K74" i="3"/>
  <c r="E31" i="4"/>
  <c r="L31" i="3" l="1"/>
  <c r="O13" i="1"/>
  <c r="S13" i="1" s="1"/>
  <c r="L31" i="2"/>
  <c r="E13" i="1"/>
  <c r="I13" i="1" s="1"/>
  <c r="L31" i="4"/>
  <c r="Y13" i="1"/>
  <c r="AC13" i="1" s="1"/>
</calcChain>
</file>

<file path=xl/comments1.xml><?xml version="1.0" encoding="utf-8"?>
<comments xmlns="http://schemas.openxmlformats.org/spreadsheetml/2006/main">
  <authors>
    <author>Sina Fietz</author>
  </authors>
  <commentList>
    <comment ref="C7" authorId="0" shapeId="0">
      <text>
        <r>
          <rPr>
            <b/>
            <sz val="10"/>
            <color indexed="81"/>
            <rFont val="Segoe UI"/>
            <family val="2"/>
          </rPr>
          <t>Sina Fietz:</t>
        </r>
        <r>
          <rPr>
            <sz val="10"/>
            <color indexed="81"/>
            <rFont val="Segoe UI"/>
            <family val="2"/>
          </rPr>
          <t xml:space="preserve">
Bitte Teamnamen eingeben</t>
        </r>
      </text>
    </comment>
    <comment ref="D9" authorId="0" shapeId="0">
      <text>
        <r>
          <rPr>
            <b/>
            <sz val="10"/>
            <color indexed="81"/>
            <rFont val="Segoe UI"/>
            <family val="2"/>
          </rPr>
          <t>Sina Fietz:</t>
        </r>
        <r>
          <rPr>
            <sz val="10"/>
            <color indexed="81"/>
            <rFont val="Segoe UI"/>
            <family val="2"/>
          </rPr>
          <t xml:space="preserve">
Wintertag für "Freies Szenario" oder Sommertag für "Einführungsszenario" eintragen.
Verbrauch in Zellen C9-C20 wird automatisch angepasst.
</t>
        </r>
      </text>
    </comment>
  </commentList>
</comments>
</file>

<file path=xl/sharedStrings.xml><?xml version="1.0" encoding="utf-8"?>
<sst xmlns="http://schemas.openxmlformats.org/spreadsheetml/2006/main" count="133" uniqueCount="36">
  <si>
    <t>Punke für Stromverkauf:</t>
  </si>
  <si>
    <t>Ergebnis</t>
  </si>
  <si>
    <t>Umweltschutz Strafe</t>
  </si>
  <si>
    <t>Team:</t>
  </si>
  <si>
    <t>Wind</t>
  </si>
  <si>
    <t>G&amp;D</t>
  </si>
  <si>
    <t>Solar</t>
  </si>
  <si>
    <t>Kohle</t>
  </si>
  <si>
    <t>Wasser</t>
  </si>
  <si>
    <t>offen</t>
  </si>
  <si>
    <t>Team 1</t>
  </si>
  <si>
    <t>Team 2</t>
  </si>
  <si>
    <t>Team 3</t>
  </si>
  <si>
    <t>Gas</t>
  </si>
  <si>
    <t>Spielstunde</t>
  </si>
  <si>
    <t>Verbrauch</t>
  </si>
  <si>
    <t>Tages zeit</t>
  </si>
  <si>
    <t>Punkte</t>
  </si>
  <si>
    <t>Emissions Strafe</t>
  </si>
  <si>
    <t>Verbrauchskurven</t>
  </si>
  <si>
    <t>Fusion</t>
  </si>
  <si>
    <t>Punktestand</t>
  </si>
  <si>
    <t>Gesamt</t>
  </si>
  <si>
    <t>Verbrauchskurve:</t>
  </si>
  <si>
    <r>
      <t>Punkte f</t>
    </r>
    <r>
      <rPr>
        <sz val="14"/>
        <color rgb="FFFFFFFF"/>
        <rFont val="Calibri"/>
        <family val="2"/>
      </rPr>
      <t>ü</t>
    </r>
    <r>
      <rPr>
        <sz val="14"/>
        <color rgb="FFFFFFFF"/>
        <rFont val="Arial"/>
        <family val="2"/>
        <charset val="1"/>
      </rPr>
      <t>r Stromverkauf</t>
    </r>
  </si>
  <si>
    <r>
      <t>CO</t>
    </r>
    <r>
      <rPr>
        <vertAlign val="subscript"/>
        <sz val="14"/>
        <color rgb="FF000000"/>
        <rFont val="Arial"/>
        <family val="2"/>
      </rPr>
      <t>2</t>
    </r>
    <r>
      <rPr>
        <sz val="14"/>
        <color rgb="FF000000"/>
        <rFont val="Arial"/>
        <family val="2"/>
        <charset val="1"/>
      </rPr>
      <t xml:space="preserve">-Strafe </t>
    </r>
  </si>
  <si>
    <t>Punkte für Stromverkauf</t>
  </si>
  <si>
    <r>
      <t>CO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  <charset val="1"/>
      </rPr>
      <t xml:space="preserve">-Strafe </t>
    </r>
  </si>
  <si>
    <t>"Eigenes Szenario"</t>
  </si>
  <si>
    <t>Sommertag</t>
  </si>
  <si>
    <t>Wintertag</t>
  </si>
  <si>
    <t>Alle grau hinterlegten Zellen müssen ausgefüllt werden!</t>
  </si>
  <si>
    <t>* hier schon einmal mit Beispielzahlen gefüllt!</t>
  </si>
  <si>
    <t>Summe Verbrauch</t>
  </si>
  <si>
    <t>Summe Produktion</t>
  </si>
  <si>
    <t>Bereitgestellte Energie nach Kraftwerkstyp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</si>
</sst>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color rgb="FF0000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FFFFFF"/>
      <name val="Arial"/>
      <family val="2"/>
      <charset val="1"/>
    </font>
    <font>
      <sz val="20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FFFFFF"/>
      <name val="Arial"/>
      <family val="2"/>
      <charset val="1"/>
    </font>
    <font>
      <sz val="10"/>
      <name val="Arial"/>
      <family val="2"/>
      <charset val="1"/>
    </font>
    <font>
      <sz val="10"/>
      <color rgb="FFFF0000"/>
      <name val="Arial"/>
      <family val="2"/>
      <charset val="1"/>
    </font>
    <font>
      <sz val="10"/>
      <color rgb="FF000000"/>
      <name val="Arial"/>
      <family val="2"/>
      <charset val="1"/>
    </font>
    <font>
      <sz val="14"/>
      <color rgb="FFFFFFFF"/>
      <name val="Arial"/>
      <family val="2"/>
      <charset val="1"/>
    </font>
    <font>
      <sz val="14"/>
      <color rgb="FF000000"/>
      <name val="Arial"/>
      <family val="2"/>
      <charset val="1"/>
    </font>
    <font>
      <sz val="14"/>
      <color rgb="FFFFFFFF"/>
      <name val="Calibri"/>
      <family val="2"/>
    </font>
    <font>
      <vertAlign val="subscript"/>
      <sz val="14"/>
      <color rgb="FF000000"/>
      <name val="Arial"/>
      <family val="2"/>
    </font>
    <font>
      <vertAlign val="subscript"/>
      <sz val="10"/>
      <color rgb="FF000000"/>
      <name val="Arial"/>
      <family val="2"/>
    </font>
    <font>
      <sz val="10"/>
      <color indexed="81"/>
      <name val="Segoe UI"/>
      <family val="2"/>
    </font>
    <font>
      <b/>
      <sz val="10"/>
      <color indexed="81"/>
      <name val="Segoe UI"/>
      <family val="2"/>
    </font>
    <font>
      <b/>
      <sz val="14"/>
      <color theme="5"/>
      <name val="Arial"/>
      <family val="2"/>
      <charset val="1"/>
    </font>
    <font>
      <b/>
      <sz val="18"/>
      <color rgb="FF000000"/>
      <name val="Arial"/>
      <family val="2"/>
      <charset val="1"/>
    </font>
    <font>
      <b/>
      <sz val="14"/>
      <color rgb="FF00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7F7F7F"/>
        <bgColor rgb="FF878787"/>
      </patternFill>
    </fill>
    <fill>
      <patternFill patternType="solid">
        <fgColor rgb="FFD9D9D9"/>
        <bgColor rgb="FFE4E1DD"/>
      </patternFill>
    </fill>
    <fill>
      <patternFill patternType="solid">
        <fgColor rgb="FF000000"/>
        <bgColor rgb="FF262626"/>
      </patternFill>
    </fill>
    <fill>
      <patternFill patternType="solid">
        <fgColor rgb="FF0070C0"/>
        <bgColor rgb="FF008080"/>
      </patternFill>
    </fill>
    <fill>
      <patternFill patternType="solid">
        <fgColor rgb="FFE4E1DD"/>
        <bgColor rgb="FFD9D9D9"/>
      </patternFill>
    </fill>
    <fill>
      <patternFill patternType="solid">
        <fgColor theme="4"/>
        <bgColor rgb="FFE28E1E"/>
      </patternFill>
    </fill>
    <fill>
      <patternFill patternType="solid">
        <fgColor theme="8"/>
        <bgColor rgb="FFFF6700"/>
      </patternFill>
    </fill>
    <fill>
      <patternFill patternType="solid">
        <fgColor theme="5"/>
        <bgColor rgb="FFE28E1E"/>
      </patternFill>
    </fill>
    <fill>
      <patternFill patternType="solid">
        <fgColor theme="7"/>
        <bgColor rgb="FFD0FF44"/>
      </patternFill>
    </fill>
    <fill>
      <patternFill patternType="solid">
        <fgColor theme="9"/>
        <bgColor rgb="FF008080"/>
      </patternFill>
    </fill>
    <fill>
      <patternFill patternType="solid">
        <fgColor theme="6"/>
        <bgColor rgb="FF008080"/>
      </patternFill>
    </fill>
    <fill>
      <patternFill patternType="solid">
        <fgColor theme="4" tint="0.39997558519241921"/>
        <bgColor rgb="FFCFFF43"/>
      </patternFill>
    </fill>
    <fill>
      <patternFill patternType="solid">
        <fgColor theme="6" tint="0.39997558519241921"/>
        <bgColor rgb="FF993366"/>
      </patternFill>
    </fill>
    <fill>
      <patternFill patternType="solid">
        <fgColor theme="4" tint="0.39997558519241921"/>
        <bgColor rgb="FFD0FF4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medium">
        <color rgb="FFFFFFFF"/>
      </left>
      <right style="thin">
        <color rgb="FFFFFFFF"/>
      </right>
      <top style="medium">
        <color rgb="FFFFFFFF"/>
      </top>
      <bottom/>
      <diagonal/>
    </border>
    <border>
      <left style="thin">
        <color rgb="FFFFFFFF"/>
      </left>
      <right style="thin">
        <color rgb="FFFFFFFF"/>
      </right>
      <top style="medium">
        <color rgb="FFFFFFFF"/>
      </top>
      <bottom/>
      <diagonal/>
    </border>
    <border>
      <left style="thin">
        <color rgb="FFFFFFFF"/>
      </left>
      <right style="medium">
        <color rgb="FFFFFFFF"/>
      </right>
      <top style="medium">
        <color rgb="FFFFFFFF"/>
      </top>
      <bottom/>
      <diagonal/>
    </border>
    <border>
      <left style="thin">
        <color rgb="FFFFFFFF"/>
      </left>
      <right style="medium">
        <color rgb="FFFFFFFF"/>
      </right>
      <top style="medium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2060"/>
      </left>
      <right style="thin">
        <color rgb="FFFFFFFF"/>
      </right>
      <top style="double">
        <color rgb="FF00206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2060"/>
      </top>
      <bottom style="thin">
        <color rgb="FFFFFFFF"/>
      </bottom>
      <diagonal/>
    </border>
    <border>
      <left style="thin">
        <color rgb="FFFFFFFF"/>
      </left>
      <right style="double">
        <color rgb="FF002060"/>
      </right>
      <top style="double">
        <color rgb="FF002060"/>
      </top>
      <bottom style="thin">
        <color rgb="FFFFFFFF"/>
      </bottom>
      <diagonal/>
    </border>
    <border>
      <left/>
      <right/>
      <top style="medium">
        <color rgb="FFFFFFFF"/>
      </top>
      <bottom style="thin">
        <color rgb="FFFFFFFF"/>
      </bottom>
      <diagonal/>
    </border>
    <border>
      <left style="double">
        <color rgb="FF002060"/>
      </left>
      <right style="medium">
        <color rgb="FFFFFFFF"/>
      </right>
      <top style="double">
        <color rgb="FF00206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206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double">
        <color rgb="FF002060"/>
      </right>
      <top style="thin">
        <color rgb="FFFFFFFF"/>
      </top>
      <bottom style="thin">
        <color rgb="FFFFFFFF"/>
      </bottom>
      <diagonal/>
    </border>
    <border>
      <left style="double">
        <color rgb="FF002060"/>
      </left>
      <right style="medium">
        <color rgb="FFFFFFFF"/>
      </right>
      <top style="thin">
        <color rgb="FFFFFFFF"/>
      </top>
      <bottom style="thin">
        <color rgb="FFFFFFFF"/>
      </bottom>
      <diagonal/>
    </border>
    <border>
      <left/>
      <right style="double">
        <color rgb="FF00206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double">
        <color rgb="FF002060"/>
      </left>
      <right style="thin">
        <color rgb="FFFFFFFF"/>
      </right>
      <top style="thin">
        <color rgb="FFFFFFFF"/>
      </top>
      <bottom style="double">
        <color rgb="FF00206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double">
        <color rgb="FF002060"/>
      </bottom>
      <diagonal/>
    </border>
    <border>
      <left style="thin">
        <color rgb="FFFFFFFF"/>
      </left>
      <right style="double">
        <color rgb="FF002060"/>
      </right>
      <top style="thin">
        <color rgb="FFFFFFFF"/>
      </top>
      <bottom style="double">
        <color rgb="FF002060"/>
      </bottom>
      <diagonal/>
    </border>
    <border>
      <left/>
      <right/>
      <top style="thin">
        <color rgb="FFFFFFFF"/>
      </top>
      <bottom style="medium">
        <color rgb="FFFFFFFF"/>
      </bottom>
      <diagonal/>
    </border>
    <border>
      <left style="double">
        <color rgb="FF002060"/>
      </left>
      <right style="medium">
        <color rgb="FFFFFFFF"/>
      </right>
      <top style="thin">
        <color rgb="FFFFFFFF"/>
      </top>
      <bottom style="double">
        <color rgb="FF002060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9" fillId="0" borderId="0" applyBorder="0" applyProtection="0"/>
    <xf numFmtId="9" fontId="9" fillId="0" borderId="0" applyFont="0" applyFill="0" applyBorder="0" applyAlignment="0" applyProtection="0"/>
  </cellStyleXfs>
  <cellXfs count="9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" fillId="0" borderId="7" xfId="0" applyFon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5" fillId="0" borderId="7" xfId="0" applyFon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4" fillId="0" borderId="0" xfId="0" applyFont="1"/>
    <xf numFmtId="0" fontId="0" fillId="0" borderId="0" xfId="0" applyBorder="1" applyAlignment="1">
      <alignment horizontal="center"/>
    </xf>
    <xf numFmtId="0" fontId="6" fillId="4" borderId="26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0" fontId="0" fillId="6" borderId="29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30" xfId="0" applyFill="1" applyBorder="1" applyAlignment="1">
      <alignment horizontal="center" vertical="center"/>
    </xf>
    <xf numFmtId="9" fontId="0" fillId="0" borderId="0" xfId="1" applyFont="1" applyBorder="1" applyAlignment="1" applyProtection="1"/>
    <xf numFmtId="0" fontId="0" fillId="0" borderId="0" xfId="1" applyNumberFormat="1" applyFont="1" applyBorder="1" applyAlignment="1" applyProtection="1"/>
    <xf numFmtId="0" fontId="0" fillId="0" borderId="31" xfId="0" applyFont="1" applyBorder="1"/>
    <xf numFmtId="0" fontId="0" fillId="0" borderId="32" xfId="0" applyBorder="1"/>
    <xf numFmtId="0" fontId="0" fillId="0" borderId="33" xfId="0" applyFont="1" applyBorder="1"/>
    <xf numFmtId="0" fontId="0" fillId="0" borderId="34" xfId="0" applyBorder="1"/>
    <xf numFmtId="0" fontId="0" fillId="0" borderId="35" xfId="0" applyFont="1" applyBorder="1"/>
    <xf numFmtId="0" fontId="0" fillId="0" borderId="36" xfId="0" applyBorder="1"/>
    <xf numFmtId="0" fontId="0" fillId="0" borderId="37" xfId="0" applyBorder="1"/>
    <xf numFmtId="0" fontId="8" fillId="0" borderId="0" xfId="0" applyFont="1" applyAlignment="1">
      <alignment horizontal="center"/>
    </xf>
    <xf numFmtId="0" fontId="0" fillId="7" borderId="27" xfId="0" applyFont="1" applyFill="1" applyBorder="1" applyAlignment="1">
      <alignment horizontal="center" vertical="center"/>
    </xf>
    <xf numFmtId="0" fontId="6" fillId="8" borderId="27" xfId="0" applyFont="1" applyFill="1" applyBorder="1" applyAlignment="1">
      <alignment horizontal="center" vertical="center"/>
    </xf>
    <xf numFmtId="0" fontId="6" fillId="9" borderId="27" xfId="0" applyFont="1" applyFill="1" applyBorder="1" applyAlignment="1">
      <alignment horizontal="center" vertical="center"/>
    </xf>
    <xf numFmtId="0" fontId="7" fillId="10" borderId="28" xfId="0" applyFont="1" applyFill="1" applyBorder="1" applyAlignment="1">
      <alignment horizontal="center" vertical="center"/>
    </xf>
    <xf numFmtId="0" fontId="6" fillId="11" borderId="27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0" fontId="0" fillId="0" borderId="38" xfId="0" applyFill="1" applyBorder="1"/>
    <xf numFmtId="0" fontId="0" fillId="0" borderId="39" xfId="0" applyFill="1" applyBorder="1"/>
    <xf numFmtId="0" fontId="0" fillId="0" borderId="40" xfId="0" applyBorder="1"/>
    <xf numFmtId="0" fontId="0" fillId="0" borderId="41" xfId="0" applyFill="1" applyBorder="1"/>
    <xf numFmtId="0" fontId="0" fillId="0" borderId="42" xfId="0" applyBorder="1"/>
    <xf numFmtId="0" fontId="0" fillId="0" borderId="43" xfId="0" applyFill="1" applyBorder="1"/>
    <xf numFmtId="0" fontId="0" fillId="0" borderId="44" xfId="0" applyFill="1" applyBorder="1"/>
    <xf numFmtId="0" fontId="0" fillId="0" borderId="45" xfId="0" applyBorder="1"/>
    <xf numFmtId="9" fontId="0" fillId="0" borderId="0" xfId="0" applyNumberFormat="1"/>
    <xf numFmtId="0" fontId="6" fillId="12" borderId="27" xfId="0" applyFont="1" applyFill="1" applyBorder="1" applyAlignment="1">
      <alignment horizontal="center" vertical="center"/>
    </xf>
    <xf numFmtId="0" fontId="0" fillId="16" borderId="0" xfId="0" applyFill="1"/>
    <xf numFmtId="0" fontId="17" fillId="0" borderId="0" xfId="0" applyFont="1" applyAlignment="1"/>
    <xf numFmtId="9" fontId="0" fillId="0" borderId="0" xfId="2" applyNumberFormat="1" applyFont="1"/>
    <xf numFmtId="0" fontId="7" fillId="10" borderId="27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9" fontId="7" fillId="0" borderId="0" xfId="1" applyFont="1" applyBorder="1" applyAlignment="1" applyProtection="1"/>
    <xf numFmtId="0" fontId="19" fillId="0" borderId="7" xfId="0" applyFont="1" applyBorder="1"/>
    <xf numFmtId="0" fontId="2" fillId="14" borderId="7" xfId="0" applyFont="1" applyFill="1" applyBorder="1" applyAlignment="1">
      <alignment horizontal="center" vertical="center"/>
    </xf>
    <xf numFmtId="0" fontId="3" fillId="15" borderId="0" xfId="0" applyFont="1" applyFill="1" applyBorder="1" applyAlignment="1">
      <alignment horizontal="center" vertical="center" wrapText="1"/>
    </xf>
    <xf numFmtId="0" fontId="3" fillId="13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2" fillId="14" borderId="7" xfId="0" applyFont="1" applyFill="1" applyBorder="1" applyAlignment="1">
      <alignment horizontal="center" vertical="center" wrapText="1"/>
    </xf>
    <xf numFmtId="0" fontId="6" fillId="14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13" borderId="0" xfId="0" applyFont="1" applyFill="1" applyBorder="1" applyAlignment="1">
      <alignment horizontal="center" vertical="center" wrapText="1"/>
    </xf>
    <xf numFmtId="0" fontId="10" fillId="14" borderId="0" xfId="0" applyFont="1" applyFill="1" applyBorder="1" applyAlignment="1">
      <alignment horizontal="center" vertical="center" wrapText="1"/>
    </xf>
    <xf numFmtId="0" fontId="2" fillId="14" borderId="0" xfId="0" applyFont="1" applyFill="1" applyBorder="1" applyAlignment="1">
      <alignment horizontal="center" vertical="center"/>
    </xf>
    <xf numFmtId="0" fontId="3" fillId="13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Border="1" applyAlignment="1">
      <alignment horizontal="center"/>
    </xf>
    <xf numFmtId="0" fontId="4" fillId="3" borderId="25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</cellXfs>
  <cellStyles count="3">
    <cellStyle name="Erklärender Text" xfId="1" builtinId="53" customBuiltin="1"/>
    <cellStyle name="Prozent" xfId="2" builtinId="5"/>
    <cellStyle name="Standard" xfId="0" builtinId="0"/>
  </cellStyles>
  <dxfs count="6">
    <dxf>
      <fill>
        <patternFill>
          <bgColor rgb="FFFF0000"/>
        </patternFill>
      </fill>
    </dxf>
    <dxf>
      <fill>
        <patternFill>
          <bgColor rgb="FF50F660"/>
        </patternFill>
      </fill>
    </dxf>
    <dxf>
      <fill>
        <patternFill>
          <bgColor rgb="FFFF0000"/>
        </patternFill>
      </fill>
    </dxf>
    <dxf>
      <fill>
        <patternFill>
          <bgColor rgb="FF50F660"/>
        </patternFill>
      </fill>
    </dxf>
    <dxf>
      <fill>
        <patternFill>
          <bgColor rgb="FFFF0000"/>
        </patternFill>
      </fill>
    </dxf>
    <dxf>
      <fill>
        <patternFill>
          <bgColor rgb="FF50F66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D587"/>
      <rgbColor rgb="FF7F7F7F"/>
      <rgbColor rgb="FF9999FF"/>
      <rgbColor rgb="FF7030A0"/>
      <rgbColor rgb="FFFFFFCC"/>
      <rgbColor rgb="FFCCFFFF"/>
      <rgbColor rgb="FF660066"/>
      <rgbColor rgb="FFE28E1E"/>
      <rgbColor rgb="FF0070C0"/>
      <rgbColor rgb="FFD9D9D9"/>
      <rgbColor rgb="FF000080"/>
      <rgbColor rgb="FFFF00FF"/>
      <rgbColor rgb="FFD0FF44"/>
      <rgbColor rgb="FF00FFFF"/>
      <rgbColor rgb="FF800080"/>
      <rgbColor rgb="FF800000"/>
      <rgbColor rgb="FF008080"/>
      <rgbColor rgb="FF0000FF"/>
      <rgbColor rgb="FF00CCFF"/>
      <rgbColor rgb="FFCCFFFF"/>
      <rgbColor rgb="FFE4E1DD"/>
      <rgbColor rgb="FFCFFF43"/>
      <rgbColor rgb="FF99CCFF"/>
      <rgbColor rgb="FFFF99CC"/>
      <rgbColor rgb="FFCC99FF"/>
      <rgbColor rgb="FFFFCC99"/>
      <rgbColor rgb="FF3366FF"/>
      <rgbColor rgb="FF50F660"/>
      <rgbColor rgb="FF94C600"/>
      <rgbColor rgb="FFFFCC00"/>
      <rgbColor rgb="FFFEA022"/>
      <rgbColor rgb="FFFF6700"/>
      <rgbColor rgb="FF878787"/>
      <rgbColor rgb="FFA19D97"/>
      <rgbColor rgb="FF002060"/>
      <rgbColor rgb="FF00B050"/>
      <rgbColor rgb="FF003300"/>
      <rgbColor rgb="FF333300"/>
      <rgbColor rgb="FFBF4D00"/>
      <rgbColor rgb="FF993366"/>
      <rgbColor rgb="FF333399"/>
      <rgbColor rgb="FF26262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B8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0.17759639741063901"/>
          <c:y val="2.08245687841817E-2"/>
          <c:w val="0.62745098039215697"/>
          <c:h val="0.75042069835927605"/>
        </c:manualLayout>
      </c:layout>
      <c:pieChart>
        <c:varyColors val="1"/>
        <c:ser>
          <c:idx val="0"/>
          <c:order val="0"/>
          <c:tx>
            <c:strRef>
              <c:f>Team1!$D$60:$J$60</c:f>
              <c:strCache>
                <c:ptCount val="7"/>
                <c:pt idx="0">
                  <c:v>Kohle</c:v>
                </c:pt>
                <c:pt idx="1">
                  <c:v>Gas</c:v>
                </c:pt>
                <c:pt idx="2">
                  <c:v>Wasser</c:v>
                </c:pt>
                <c:pt idx="3">
                  <c:v>Wind</c:v>
                </c:pt>
                <c:pt idx="4">
                  <c:v>Fusion</c:v>
                </c:pt>
                <c:pt idx="5">
                  <c:v>G&amp;D</c:v>
                </c:pt>
                <c:pt idx="6">
                  <c:v>Solar</c:v>
                </c:pt>
              </c:strCache>
            </c:strRef>
          </c:tx>
          <c:spPr>
            <a:solidFill>
              <a:srgbClr val="94C600"/>
            </a:solidFill>
            <a:ln>
              <a:noFill/>
            </a:ln>
          </c:spPr>
          <c:dPt>
            <c:idx val="0"/>
            <c:bubble3D val="0"/>
            <c:spPr>
              <a:solidFill>
                <a:srgbClr val="0000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66BB-4712-9B58-7749D7972978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66BB-4712-9B58-7749D797297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66BB-4712-9B58-7749D7972978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66BB-4712-9B58-7749D797297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66BB-4712-9B58-7749D7972978}"/>
              </c:ext>
            </c:extLst>
          </c:dPt>
          <c:dPt>
            <c:idx val="5"/>
            <c:bubble3D val="0"/>
            <c:spPr>
              <a:solidFill>
                <a:schemeClr val="accent2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66BB-4712-9B58-7749D7972978}"/>
              </c:ext>
            </c:extLst>
          </c:dPt>
          <c:dPt>
            <c:idx val="6"/>
            <c:bubble3D val="0"/>
            <c:spPr>
              <a:solidFill>
                <a:schemeClr val="accent4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D-66BB-4712-9B58-7749D7972978}"/>
              </c:ext>
            </c:extLst>
          </c:dPt>
          <c:dPt>
            <c:idx val="7"/>
            <c:bubble3D val="0"/>
            <c:spPr>
              <a:solidFill>
                <a:srgbClr val="FFFFFF"/>
              </a:solidFill>
              <a:ln>
                <a:solidFill>
                  <a:schemeClr val="tx2">
                    <a:lumMod val="75000"/>
                    <a:lumOff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66BB-4712-9B58-7749D7972978}"/>
              </c:ext>
            </c:extLst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1000">
                      <a:solidFill>
                        <a:schemeClr val="bg1"/>
                      </a:solidFill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6BB-4712-9B58-7749D7972978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6BB-4712-9B58-7749D7972978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1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Team1!$D$60:$K$60</c:f>
              <c:strCache>
                <c:ptCount val="8"/>
                <c:pt idx="0">
                  <c:v>Kohle</c:v>
                </c:pt>
                <c:pt idx="1">
                  <c:v>Gas</c:v>
                </c:pt>
                <c:pt idx="2">
                  <c:v>Wasser</c:v>
                </c:pt>
                <c:pt idx="3">
                  <c:v>Wind</c:v>
                </c:pt>
                <c:pt idx="4">
                  <c:v>Fusion</c:v>
                </c:pt>
                <c:pt idx="5">
                  <c:v>G&amp;D</c:v>
                </c:pt>
                <c:pt idx="6">
                  <c:v>Solar</c:v>
                </c:pt>
                <c:pt idx="7">
                  <c:v>offen</c:v>
                </c:pt>
              </c:strCache>
            </c:strRef>
          </c:cat>
          <c:val>
            <c:numRef>
              <c:f>Team1!$D$27:$J$27</c:f>
              <c:numCache>
                <c:formatCode>0%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0.14084507042253522</c:v>
                </c:pt>
                <c:pt idx="3">
                  <c:v>9.8591549295774641E-2</c:v>
                </c:pt>
                <c:pt idx="4">
                  <c:v>0.50704225352112675</c:v>
                </c:pt>
                <c:pt idx="5">
                  <c:v>0.16901408450704225</c:v>
                </c:pt>
                <c:pt idx="6">
                  <c:v>8.4507042253521125E-2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6BB-4712-9B58-7749D7972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solidFill>
          <a:srgbClr val="FFFFFF"/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2.5880332155640024E-3"/>
          <c:y val="0.46010727257928458"/>
          <c:w val="0.16261022879591361"/>
          <c:h val="0.53925009641919364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c:style val="2"/>
  <c:chart>
    <c:title>
      <c:tx>
        <c:rich>
          <a:bodyPr rot="0"/>
          <a:lstStyle/>
          <a:p>
            <a:pPr>
              <a:defRPr sz="2160" b="1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r>
              <a:rPr lang="de-DE" sz="2160" b="1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rPr>
              <a:t>Wind Profil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4C600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Team3!$A$13:$A$24</c:f>
              <c:numCache>
                <c:formatCode>General</c:formatCode>
                <c:ptCount val="12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</c:numCache>
            </c:numRef>
          </c:cat>
          <c:val>
            <c:numRef>
              <c:f>Team3!$G$13:$G$24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2338-4A30-89C9-186A252C3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870336"/>
        <c:axId val="115905280"/>
      </c:barChart>
      <c:catAx>
        <c:axId val="115870336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sz="1600" b="1" strike="noStrike" spc="-1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Calibri"/>
                  </a:defRPr>
                </a:pPr>
                <a:r>
                  <a:rPr lang="de-DE" sz="1600" b="1" strike="noStrike" spc="-1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Calibri"/>
                  </a:rPr>
                  <a:t>Tageszeit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8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endParaRPr lang="de-DE"/>
          </a:p>
        </c:txPr>
        <c:crossAx val="115905280"/>
        <c:crosses val="autoZero"/>
        <c:auto val="1"/>
        <c:lblAlgn val="ctr"/>
        <c:lblOffset val="100"/>
        <c:noMultiLvlLbl val="1"/>
      </c:catAx>
      <c:valAx>
        <c:axId val="115905280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sz="1600" b="1" strike="noStrike" spc="-1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Calibri"/>
                  </a:defRPr>
                </a:pPr>
                <a:r>
                  <a:rPr lang="de-DE" sz="1600" b="1" strike="noStrike" spc="-1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Calibri"/>
                  </a:rPr>
                  <a:t>Leistungsausbeute [GW]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8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endParaRPr lang="de-DE"/>
          </a:p>
        </c:txPr>
        <c:crossAx val="115870336"/>
        <c:crosses val="autoZero"/>
        <c:crossBetween val="midCat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Team3!$D$12:$J$12</c:f>
              <c:strCache>
                <c:ptCount val="7"/>
                <c:pt idx="0">
                  <c:v>Kohle</c:v>
                </c:pt>
                <c:pt idx="1">
                  <c:v>Gas</c:v>
                </c:pt>
                <c:pt idx="2">
                  <c:v>Wasser</c:v>
                </c:pt>
                <c:pt idx="3">
                  <c:v>Wind</c:v>
                </c:pt>
                <c:pt idx="4">
                  <c:v>Fusion</c:v>
                </c:pt>
                <c:pt idx="5">
                  <c:v>G&amp;D</c:v>
                </c:pt>
                <c:pt idx="6">
                  <c:v>Solar</c:v>
                </c:pt>
              </c:strCache>
            </c:strRef>
          </c:tx>
          <c:spPr>
            <a:solidFill>
              <a:srgbClr val="94C600"/>
            </a:solidFill>
            <a:ln>
              <a:noFill/>
            </a:ln>
          </c:spPr>
          <c:dPt>
            <c:idx val="0"/>
            <c:bubble3D val="0"/>
            <c:spPr>
              <a:solidFill>
                <a:srgbClr val="0000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ECB6-465C-B8CA-CDCC88888EAE}"/>
              </c:ext>
            </c:extLst>
          </c:dPt>
          <c:dPt>
            <c:idx val="1"/>
            <c:bubble3D val="0"/>
            <c:spPr>
              <a:solidFill>
                <a:srgbClr val="FF67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ECB6-465C-B8CA-CDCC88888EAE}"/>
              </c:ext>
            </c:extLst>
          </c:dPt>
          <c:dPt>
            <c:idx val="2"/>
            <c:bubble3D val="0"/>
            <c:spPr>
              <a:solidFill>
                <a:srgbClr val="0070C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ECB6-465C-B8CA-CDCC88888EAE}"/>
              </c:ext>
            </c:extLst>
          </c:dPt>
          <c:dPt>
            <c:idx val="3"/>
            <c:bubble3D val="0"/>
            <c:spPr>
              <a:solidFill>
                <a:srgbClr val="00B05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ECB6-465C-B8CA-CDCC88888EA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ECB6-465C-B8CA-CDCC88888EAE}"/>
              </c:ext>
            </c:extLst>
          </c:dPt>
          <c:dPt>
            <c:idx val="5"/>
            <c:bubble3D val="0"/>
            <c:spPr>
              <a:solidFill>
                <a:schemeClr val="accent2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ECB6-465C-B8CA-CDCC88888EAE}"/>
              </c:ext>
            </c:extLst>
          </c:dPt>
          <c:dPt>
            <c:idx val="6"/>
            <c:bubble3D val="0"/>
            <c:spPr>
              <a:solidFill>
                <a:schemeClr val="accent4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D-ECB6-465C-B8CA-CDCC88888EAE}"/>
              </c:ext>
            </c:extLst>
          </c:dPt>
          <c:dPt>
            <c:idx val="7"/>
            <c:bubble3D val="0"/>
            <c:spPr>
              <a:solidFill>
                <a:srgbClr val="A19D97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F-ECB6-465C-B8CA-CDCC88888EAE}"/>
              </c:ext>
            </c:extLst>
          </c:dPt>
          <c:dLbls>
            <c:dLbl>
              <c:idx val="0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6="http://schemas.microsoft.com/office/drawing/2014/chart" uri="{C3380CC4-5D6E-409C-BE32-E72D297353CC}">
                  <c16:uniqueId val="{00000001-ECB6-465C-B8CA-CDCC88888EAE}"/>
                </c:ext>
              </c:extLst>
            </c:dLbl>
            <c:dLbl>
              <c:idx val="4"/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CB6-465C-B8CA-CDCC88888EA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CB6-465C-B8CA-CDCC88888EAE}"/>
                </c:ext>
              </c:extLst>
            </c:dLbl>
            <c:dLbl>
              <c:idx val="6"/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CB6-465C-B8CA-CDCC88888EAE}"/>
                </c:ext>
              </c:extLst>
            </c:dLbl>
            <c:dLbl>
              <c:idx val="7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6="http://schemas.microsoft.com/office/drawing/2014/chart" uri="{C3380CC4-5D6E-409C-BE32-E72D297353CC}">
                  <c16:uniqueId val="{0000000F-ECB6-465C-B8CA-CDCC88888EAE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Team1!$D$60:$K$60</c:f>
              <c:strCache>
                <c:ptCount val="8"/>
                <c:pt idx="0">
                  <c:v>Kohle</c:v>
                </c:pt>
                <c:pt idx="1">
                  <c:v>Gas</c:v>
                </c:pt>
                <c:pt idx="2">
                  <c:v>Wasser</c:v>
                </c:pt>
                <c:pt idx="3">
                  <c:v>Wind</c:v>
                </c:pt>
                <c:pt idx="4">
                  <c:v>Fusion</c:v>
                </c:pt>
                <c:pt idx="5">
                  <c:v>G&amp;D</c:v>
                </c:pt>
                <c:pt idx="6">
                  <c:v>Solar</c:v>
                </c:pt>
                <c:pt idx="7">
                  <c:v>offen</c:v>
                </c:pt>
              </c:strCache>
            </c:strRef>
          </c:cat>
          <c:val>
            <c:numRef>
              <c:f>Team3!$D$27:$J$27</c:f>
              <c:numCache>
                <c:formatCode>0%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ECB6-465C-B8CA-CDCC88888E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solidFill>
          <a:srgbClr val="FFFFFF"/>
        </a:solidFill>
        <a:ln>
          <a:noFill/>
        </a:ln>
      </c:spPr>
    </c:plotArea>
    <c:legend>
      <c:legendPos val="b"/>
      <c:overlay val="0"/>
      <c:spPr>
        <a:noFill/>
        <a:ln>
          <a:noFill/>
        </a:ln>
      </c:spPr>
    </c:legend>
    <c:plotVisOnly val="1"/>
    <c:dispBlanksAs val="zero"/>
    <c:showDLblsOverMax val="1"/>
  </c:chart>
  <c:spPr>
    <a:solidFill>
      <a:srgbClr val="FFFFFF"/>
    </a:solidFill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1"/>
        <c:ser>
          <c:idx val="0"/>
          <c:order val="0"/>
          <c:tx>
            <c:strRef>
              <c:f>Team3!$D$12</c:f>
              <c:strCache>
                <c:ptCount val="1"/>
                <c:pt idx="0">
                  <c:v>Kohle</c:v>
                </c:pt>
              </c:strCache>
            </c:strRef>
          </c:tx>
          <c:spPr>
            <a:solidFill>
              <a:srgbClr val="262626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Team2!$A$13:$A$24</c:f>
              <c:numCache>
                <c:formatCode>General</c:formatCode>
                <c:ptCount val="12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</c:numCache>
            </c:numRef>
          </c:cat>
          <c:val>
            <c:numRef>
              <c:f>Team3!$D$13:$D$24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3D4C-4951-B7EA-B127F7412F41}"/>
            </c:ext>
          </c:extLst>
        </c:ser>
        <c:ser>
          <c:idx val="1"/>
          <c:order val="1"/>
          <c:tx>
            <c:strRef>
              <c:f>Team3!$E$12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Team2!$A$13:$A$24</c:f>
              <c:numCache>
                <c:formatCode>General</c:formatCode>
                <c:ptCount val="12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</c:numCache>
            </c:numRef>
          </c:cat>
          <c:val>
            <c:numRef>
              <c:f>Team3!$E$13:$E$24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3D4C-4951-B7EA-B127F7412F41}"/>
            </c:ext>
          </c:extLst>
        </c:ser>
        <c:ser>
          <c:idx val="2"/>
          <c:order val="2"/>
          <c:tx>
            <c:strRef>
              <c:f>Team3!$F$12</c:f>
              <c:strCache>
                <c:ptCount val="1"/>
                <c:pt idx="0">
                  <c:v>Wasser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Team2!$A$13:$A$24</c:f>
              <c:numCache>
                <c:formatCode>General</c:formatCode>
                <c:ptCount val="12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</c:numCache>
            </c:numRef>
          </c:cat>
          <c:val>
            <c:numRef>
              <c:f>Team3!$F$13:$F$24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2-3D4C-4951-B7EA-B127F7412F41}"/>
            </c:ext>
          </c:extLst>
        </c:ser>
        <c:ser>
          <c:idx val="3"/>
          <c:order val="3"/>
          <c:tx>
            <c:strRef>
              <c:f>Team3!$G$12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Team2!$A$13:$A$24</c:f>
              <c:numCache>
                <c:formatCode>General</c:formatCode>
                <c:ptCount val="12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</c:numCache>
            </c:numRef>
          </c:cat>
          <c:val>
            <c:numRef>
              <c:f>Team3!$G$13:$G$24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3-3D4C-4951-B7EA-B127F7412F41}"/>
            </c:ext>
          </c:extLst>
        </c:ser>
        <c:ser>
          <c:idx val="5"/>
          <c:order val="4"/>
          <c:tx>
            <c:strRef>
              <c:f>Team3!$H$12</c:f>
              <c:strCache>
                <c:ptCount val="1"/>
                <c:pt idx="0">
                  <c:v>Fusion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val>
            <c:numRef>
              <c:f>Team3!$H$13:$H$24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4-3D4C-4951-B7EA-B127F7412F41}"/>
            </c:ext>
          </c:extLst>
        </c:ser>
        <c:ser>
          <c:idx val="6"/>
          <c:order val="5"/>
          <c:tx>
            <c:strRef>
              <c:f>Team3!$I$12</c:f>
              <c:strCache>
                <c:ptCount val="1"/>
                <c:pt idx="0">
                  <c:v>G&amp;D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Team3!$I$13:$I$24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5-3D4C-4951-B7EA-B127F7412F41}"/>
            </c:ext>
          </c:extLst>
        </c:ser>
        <c:ser>
          <c:idx val="7"/>
          <c:order val="6"/>
          <c:tx>
            <c:strRef>
              <c:f>Team3!$J$12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val>
            <c:numRef>
              <c:f>Team3!$J$13:$J$24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6-3D4C-4951-B7EA-B127F7412F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16010368"/>
        <c:axId val="116016640"/>
      </c:barChart>
      <c:lineChart>
        <c:grouping val="stacked"/>
        <c:varyColors val="1"/>
        <c:ser>
          <c:idx val="4"/>
          <c:order val="7"/>
          <c:tx>
            <c:strRef>
              <c:f>Team3!$C$11</c:f>
              <c:strCache>
                <c:ptCount val="1"/>
                <c:pt idx="0">
                  <c:v>Verbrauch</c:v>
                </c:pt>
              </c:strCache>
            </c:strRef>
          </c:tx>
          <c:spPr>
            <a:ln w="28440">
              <a:solidFill>
                <a:schemeClr val="tx1"/>
              </a:solidFill>
              <a:round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Team2!$A$13:$A$24</c:f>
              <c:numCache>
                <c:formatCode>General</c:formatCode>
                <c:ptCount val="12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</c:numCache>
            </c:numRef>
          </c:cat>
          <c:val>
            <c:numRef>
              <c:f>Team3!$C$13:$C$24</c:f>
              <c:numCache>
                <c:formatCode>General</c:formatCode>
                <c:ptCount val="12"/>
                <c:pt idx="0">
                  <c:v>15</c:v>
                </c:pt>
                <c:pt idx="1">
                  <c:v>15</c:v>
                </c:pt>
                <c:pt idx="2">
                  <c:v>16</c:v>
                </c:pt>
                <c:pt idx="3">
                  <c:v>16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20</c:v>
                </c:pt>
                <c:pt idx="8">
                  <c:v>19</c:v>
                </c:pt>
                <c:pt idx="9">
                  <c:v>19</c:v>
                </c:pt>
                <c:pt idx="10">
                  <c:v>18</c:v>
                </c:pt>
                <c:pt idx="11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D4C-4951-B7EA-B127F7412F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marker val="1"/>
        <c:smooth val="0"/>
        <c:axId val="116018560"/>
        <c:axId val="116024448"/>
      </c:lineChart>
      <c:catAx>
        <c:axId val="116010368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sz="1800" b="1" strike="noStrike" spc="-1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Calibri"/>
                  </a:defRPr>
                </a:pPr>
                <a:r>
                  <a:rPr lang="de-DE" sz="1800" b="1" strike="noStrike" spc="-1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Calibri"/>
                  </a:rPr>
                  <a:t>Tageszeit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8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endParaRPr lang="de-DE"/>
          </a:p>
        </c:txPr>
        <c:crossAx val="116016640"/>
        <c:crosses val="autoZero"/>
        <c:auto val="1"/>
        <c:lblAlgn val="ctr"/>
        <c:lblOffset val="100"/>
        <c:noMultiLvlLbl val="1"/>
      </c:catAx>
      <c:valAx>
        <c:axId val="116016640"/>
        <c:scaling>
          <c:orientation val="minMax"/>
          <c:max val="25"/>
          <c:min val="0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sz="1800" b="1" strike="noStrike" spc="-1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Calibri"/>
                  </a:defRPr>
                </a:pPr>
                <a:r>
                  <a:rPr lang="de-DE" sz="1800" b="1" strike="noStrike" spc="-1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Calibri"/>
                  </a:rPr>
                  <a:t>Leistung [GW]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8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endParaRPr lang="de-DE"/>
          </a:p>
        </c:txPr>
        <c:crossAx val="116010368"/>
        <c:crosses val="autoZero"/>
        <c:crossBetween val="between"/>
      </c:valAx>
      <c:catAx>
        <c:axId val="1160185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6024448"/>
        <c:crosses val="autoZero"/>
        <c:auto val="1"/>
        <c:lblAlgn val="ctr"/>
        <c:lblOffset val="100"/>
        <c:noMultiLvlLbl val="1"/>
      </c:catAx>
      <c:valAx>
        <c:axId val="116024448"/>
        <c:scaling>
          <c:orientation val="minMax"/>
        </c:scaling>
        <c:delete val="1"/>
        <c:axPos val="r"/>
        <c:numFmt formatCode="General" sourceLinked="0"/>
        <c:majorTickMark val="out"/>
        <c:minorTickMark val="none"/>
        <c:tickLblPos val="none"/>
        <c:crossAx val="116018560"/>
        <c:crosses val="max"/>
        <c:crossBetween val="between"/>
      </c:val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0.142696312974951"/>
          <c:y val="1.44089188052167E-2"/>
          <c:w val="0.71817243643869"/>
          <c:h val="0.77334875893984001"/>
        </c:manualLayout>
      </c:layout>
      <c:pieChart>
        <c:varyColors val="1"/>
        <c:ser>
          <c:idx val="0"/>
          <c:order val="0"/>
          <c:tx>
            <c:strRef>
              <c:f>Team2!$D$75:$J$75</c:f>
              <c:strCache>
                <c:ptCount val="7"/>
                <c:pt idx="0">
                  <c:v>0%</c:v>
                </c:pt>
                <c:pt idx="1">
                  <c:v>0%</c:v>
                </c:pt>
                <c:pt idx="2">
                  <c:v>0%</c:v>
                </c:pt>
                <c:pt idx="3">
                  <c:v>0%</c:v>
                </c:pt>
                <c:pt idx="4">
                  <c:v>0%</c:v>
                </c:pt>
                <c:pt idx="5">
                  <c:v>0%</c:v>
                </c:pt>
                <c:pt idx="6">
                  <c:v>0%</c:v>
                </c:pt>
              </c:strCache>
            </c:strRef>
          </c:tx>
          <c:spPr>
            <a:solidFill>
              <a:srgbClr val="94C600"/>
            </a:solidFill>
            <a:ln>
              <a:noFill/>
            </a:ln>
          </c:spPr>
          <c:dPt>
            <c:idx val="0"/>
            <c:bubble3D val="0"/>
            <c:spPr>
              <a:solidFill>
                <a:srgbClr val="0000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93CF-40AD-8A3F-49ADF7ACE150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93CF-40AD-8A3F-49ADF7ACE15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93CF-40AD-8A3F-49ADF7ACE150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93CF-40AD-8A3F-49ADF7ACE15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93CF-40AD-8A3F-49ADF7ACE150}"/>
              </c:ext>
            </c:extLst>
          </c:dPt>
          <c:dPt>
            <c:idx val="5"/>
            <c:bubble3D val="0"/>
            <c:spPr>
              <a:solidFill>
                <a:schemeClr val="accent2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93CF-40AD-8A3F-49ADF7ACE150}"/>
              </c:ext>
            </c:extLst>
          </c:dPt>
          <c:dPt>
            <c:idx val="6"/>
            <c:bubble3D val="0"/>
            <c:spPr>
              <a:solidFill>
                <a:schemeClr val="accent4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D-93CF-40AD-8A3F-49ADF7ACE150}"/>
              </c:ext>
            </c:extLst>
          </c:dPt>
          <c:dPt>
            <c:idx val="7"/>
            <c:bubble3D val="0"/>
            <c:spPr>
              <a:solidFill>
                <a:srgbClr val="FFFFFF"/>
              </a:solidFill>
              <a:ln>
                <a:solidFill>
                  <a:schemeClr val="tx2">
                    <a:lumMod val="75000"/>
                    <a:lumOff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93CF-40AD-8A3F-49ADF7ACE150}"/>
              </c:ext>
            </c:extLst>
          </c:dPt>
          <c:dLbls>
            <c:dLbl>
              <c:idx val="0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6="http://schemas.microsoft.com/office/drawing/2014/chart" uri="{C3380CC4-5D6E-409C-BE32-E72D297353CC}">
                  <c16:uniqueId val="{00000001-93CF-40AD-8A3F-49ADF7ACE150}"/>
                </c:ext>
              </c:extLst>
            </c:dLbl>
            <c:dLbl>
              <c:idx val="5"/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CF-40AD-8A3F-49ADF7ACE150}"/>
                </c:ext>
              </c:extLst>
            </c:dLbl>
            <c:dLbl>
              <c:idx val="6"/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3CF-40AD-8A3F-49ADF7ACE150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Team2!$D$60:$K$60</c:f>
              <c:strCache>
                <c:ptCount val="8"/>
                <c:pt idx="0">
                  <c:v>Kohle</c:v>
                </c:pt>
                <c:pt idx="1">
                  <c:v>Gas</c:v>
                </c:pt>
                <c:pt idx="2">
                  <c:v>Wasser</c:v>
                </c:pt>
                <c:pt idx="3">
                  <c:v>Wind</c:v>
                </c:pt>
                <c:pt idx="4">
                  <c:v>Fusion</c:v>
                </c:pt>
                <c:pt idx="5">
                  <c:v>G&amp;D</c:v>
                </c:pt>
                <c:pt idx="6">
                  <c:v>Solar</c:v>
                </c:pt>
                <c:pt idx="7">
                  <c:v>offen</c:v>
                </c:pt>
              </c:strCache>
            </c:strRef>
          </c:cat>
          <c:val>
            <c:numRef>
              <c:f>Team2!$D$27:$J$27</c:f>
              <c:numCache>
                <c:formatCode>0%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93CF-40AD-8A3F-49ADF7ACE1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solidFill>
          <a:srgbClr val="FFFFFF"/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2.5880395600332701E-3"/>
          <c:y val="0.56735724050899095"/>
        </c:manualLayout>
      </c:layout>
      <c:overlay val="0"/>
      <c:spPr>
        <a:noFill/>
        <a:ln>
          <a:noFill/>
        </a:ln>
      </c:spPr>
    </c:legend>
    <c:plotVisOnly val="1"/>
    <c:dispBlanksAs val="zero"/>
    <c:showDLblsOverMax val="1"/>
  </c:chart>
  <c:spPr>
    <a:solidFill>
      <a:srgbClr val="FFFFFF"/>
    </a:solidFill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0.19626606623510601"/>
          <c:y val="1.18847286495583E-2"/>
          <c:w val="0.64884135472370796"/>
          <c:h val="0.77597812368531804"/>
        </c:manualLayout>
      </c:layout>
      <c:pieChart>
        <c:varyColors val="1"/>
        <c:ser>
          <c:idx val="0"/>
          <c:order val="0"/>
          <c:tx>
            <c:strRef>
              <c:f>Team3!$D$12:$J$12</c:f>
              <c:strCache>
                <c:ptCount val="7"/>
                <c:pt idx="0">
                  <c:v>Kohle</c:v>
                </c:pt>
                <c:pt idx="1">
                  <c:v>Gas</c:v>
                </c:pt>
                <c:pt idx="2">
                  <c:v>Wasser</c:v>
                </c:pt>
                <c:pt idx="3">
                  <c:v>Wind</c:v>
                </c:pt>
                <c:pt idx="4">
                  <c:v>Fusion</c:v>
                </c:pt>
                <c:pt idx="5">
                  <c:v>G&amp;D</c:v>
                </c:pt>
                <c:pt idx="6">
                  <c:v>Solar</c:v>
                </c:pt>
              </c:strCache>
            </c:strRef>
          </c:tx>
          <c:spPr>
            <a:solidFill>
              <a:srgbClr val="94C600"/>
            </a:solidFill>
            <a:ln>
              <a:noFill/>
            </a:ln>
          </c:spPr>
          <c:dPt>
            <c:idx val="0"/>
            <c:bubble3D val="0"/>
            <c:spPr>
              <a:solidFill>
                <a:srgbClr val="0000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B490-4194-A567-D0FEEB7D2ACB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B490-4194-A567-D0FEEB7D2AC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B490-4194-A567-D0FEEB7D2ACB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B490-4194-A567-D0FEEB7D2AC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B490-4194-A567-D0FEEB7D2ACB}"/>
              </c:ext>
            </c:extLst>
          </c:dPt>
          <c:dPt>
            <c:idx val="5"/>
            <c:bubble3D val="0"/>
            <c:spPr>
              <a:solidFill>
                <a:schemeClr val="accent2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B490-4194-A567-D0FEEB7D2ACB}"/>
              </c:ext>
            </c:extLst>
          </c:dPt>
          <c:dPt>
            <c:idx val="6"/>
            <c:bubble3D val="0"/>
            <c:spPr>
              <a:solidFill>
                <a:schemeClr val="accent4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D-B490-4194-A567-D0FEEB7D2ACB}"/>
              </c:ext>
            </c:extLst>
          </c:dPt>
          <c:dPt>
            <c:idx val="7"/>
            <c:bubble3D val="0"/>
            <c:spPr>
              <a:solidFill>
                <a:srgbClr val="FFFFFF"/>
              </a:solidFill>
              <a:ln>
                <a:solidFill>
                  <a:schemeClr val="tx2">
                    <a:lumMod val="75000"/>
                    <a:lumOff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B490-4194-A567-D0FEEB7D2ACB}"/>
              </c:ext>
            </c:extLst>
          </c:dPt>
          <c:dLbls>
            <c:dLbl>
              <c:idx val="0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6="http://schemas.microsoft.com/office/drawing/2014/chart" uri="{C3380CC4-5D6E-409C-BE32-E72D297353CC}">
                  <c16:uniqueId val="{00000001-B490-4194-A567-D0FEEB7D2ACB}"/>
                </c:ext>
              </c:extLst>
            </c:dLbl>
            <c:dLbl>
              <c:idx val="4"/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490-4194-A567-D0FEEB7D2AC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490-4194-A567-D0FEEB7D2ACB}"/>
                </c:ext>
              </c:extLst>
            </c:dLbl>
            <c:dLbl>
              <c:idx val="6"/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490-4194-A567-D0FEEB7D2ACB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Team3!$D$60:$K$60</c:f>
              <c:strCache>
                <c:ptCount val="8"/>
                <c:pt idx="0">
                  <c:v>Kohle</c:v>
                </c:pt>
                <c:pt idx="1">
                  <c:v>Gas</c:v>
                </c:pt>
                <c:pt idx="2">
                  <c:v>Wasser</c:v>
                </c:pt>
                <c:pt idx="3">
                  <c:v>Wind</c:v>
                </c:pt>
                <c:pt idx="4">
                  <c:v>Fusion</c:v>
                </c:pt>
                <c:pt idx="5">
                  <c:v>G&amp;D</c:v>
                </c:pt>
                <c:pt idx="6">
                  <c:v>Solar</c:v>
                </c:pt>
                <c:pt idx="7">
                  <c:v>offen</c:v>
                </c:pt>
              </c:strCache>
            </c:strRef>
          </c:cat>
          <c:val>
            <c:numRef>
              <c:f>Team3!$D$27:$J$27</c:f>
              <c:numCache>
                <c:formatCode>0%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B490-4194-A567-D0FEEB7D2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solidFill>
          <a:srgbClr val="FFFFFF"/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2.5882787946015901E-3"/>
          <c:y val="0.56735724050899095"/>
        </c:manualLayout>
      </c:layout>
      <c:overlay val="0"/>
      <c:spPr>
        <a:noFill/>
        <a:ln>
          <a:noFill/>
        </a:ln>
      </c:spPr>
    </c:legend>
    <c:plotVisOnly val="1"/>
    <c:dispBlanksAs val="zero"/>
    <c:showDLblsOverMax val="1"/>
  </c:chart>
  <c:spPr>
    <a:solidFill>
      <a:srgbClr val="FFFFFF"/>
    </a:solidFill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c:style val="2"/>
  <c:chart>
    <c:title>
      <c:tx>
        <c:rich>
          <a:bodyPr rot="0"/>
          <a:lstStyle/>
          <a:p>
            <a:pPr>
              <a:defRPr sz="2160" b="1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r>
              <a:rPr lang="de-DE" sz="2160" b="1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rPr>
              <a:t>Wind Profil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4C600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Team1!$A$13:$A$24</c:f>
              <c:numCache>
                <c:formatCode>General</c:formatCode>
                <c:ptCount val="12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</c:numCache>
            </c:numRef>
          </c:cat>
          <c:val>
            <c:numRef>
              <c:f>Team1!$G$13:$G$24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B9-4E5B-B2E2-F73DE06C83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279744"/>
        <c:axId val="113281664"/>
      </c:barChart>
      <c:catAx>
        <c:axId val="113279744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600" b="1" i="0" u="none" strike="noStrike" kern="1200" spc="-1" baseline="0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Calibri"/>
                    <a:ea typeface="+mn-ea"/>
                    <a:cs typeface="+mn-cs"/>
                  </a:defRPr>
                </a:pPr>
                <a:r>
                  <a:rPr lang="de-DE" sz="1800" b="1" i="0" baseline="0">
                    <a:effectLst/>
                  </a:rPr>
                  <a:t>Tageszeit</a:t>
                </a:r>
                <a:endParaRPr lang="de-DE" sz="16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8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endParaRPr lang="de-DE"/>
          </a:p>
        </c:txPr>
        <c:crossAx val="113281664"/>
        <c:crosses val="autoZero"/>
        <c:auto val="1"/>
        <c:lblAlgn val="ctr"/>
        <c:lblOffset val="100"/>
        <c:noMultiLvlLbl val="1"/>
      </c:catAx>
      <c:valAx>
        <c:axId val="113281664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600" b="1" i="0" u="none" strike="noStrike" kern="1200" spc="-1" baseline="0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Calibri"/>
                    <a:ea typeface="+mn-ea"/>
                    <a:cs typeface="+mn-cs"/>
                  </a:defRPr>
                </a:pPr>
                <a:r>
                  <a:rPr lang="de-DE" sz="1800" b="1" i="0" baseline="0">
                    <a:effectLst/>
                  </a:rPr>
                  <a:t>Leistungsausbeute [GW]</a:t>
                </a:r>
                <a:endParaRPr lang="de-DE" sz="1600">
                  <a:effectLst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600" b="1" i="0" u="none" strike="noStrike" kern="1200" spc="-1" baseline="0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Calibri"/>
                    <a:ea typeface="+mn-ea"/>
                    <a:cs typeface="+mn-cs"/>
                  </a:defRPr>
                </a:pPr>
                <a:endParaRPr lang="de-DE" sz="1600" b="1" strike="noStrike" spc="-1">
                  <a:solidFill>
                    <a:srgbClr val="000000"/>
                  </a:solidFill>
                  <a:uFill>
                    <a:solidFill>
                      <a:srgbClr val="FFFFFF"/>
                    </a:solidFill>
                  </a:uFill>
                  <a:latin typeface="Calibri"/>
                </a:endParaRP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8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endParaRPr lang="de-DE"/>
          </a:p>
        </c:txPr>
        <c:crossAx val="113279744"/>
        <c:crosses val="autoZero"/>
        <c:crossBetween val="midCat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c:style val="2"/>
  <c:chart>
    <c:autoTitleDeleted val="1"/>
    <c:plotArea>
      <c:layout/>
      <c:pieChart>
        <c:varyColors val="1"/>
        <c:ser>
          <c:idx val="0"/>
          <c:order val="0"/>
          <c:tx>
            <c:strRef>
              <c:f>Team1!$D$12:$J$12</c:f>
              <c:strCache>
                <c:ptCount val="7"/>
                <c:pt idx="0">
                  <c:v>Kohle</c:v>
                </c:pt>
                <c:pt idx="1">
                  <c:v>Gas</c:v>
                </c:pt>
                <c:pt idx="2">
                  <c:v>Wasser</c:v>
                </c:pt>
                <c:pt idx="3">
                  <c:v>Wind</c:v>
                </c:pt>
                <c:pt idx="4">
                  <c:v>Fusion</c:v>
                </c:pt>
                <c:pt idx="5">
                  <c:v>G&amp;D</c:v>
                </c:pt>
                <c:pt idx="6">
                  <c:v>Solar</c:v>
                </c:pt>
              </c:strCache>
            </c:strRef>
          </c:tx>
          <c:spPr>
            <a:solidFill>
              <a:srgbClr val="94C600"/>
            </a:solidFill>
            <a:ln>
              <a:noFill/>
            </a:ln>
          </c:spPr>
          <c:dPt>
            <c:idx val="0"/>
            <c:bubble3D val="0"/>
            <c:spPr>
              <a:solidFill>
                <a:srgbClr val="0000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27C1-49AE-A452-D871DFF0EAE5}"/>
              </c:ext>
            </c:extLst>
          </c:dPt>
          <c:dPt>
            <c:idx val="1"/>
            <c:bubble3D val="0"/>
            <c:spPr>
              <a:solidFill>
                <a:srgbClr val="FF67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27C1-49AE-A452-D871DFF0EAE5}"/>
              </c:ext>
            </c:extLst>
          </c:dPt>
          <c:dPt>
            <c:idx val="2"/>
            <c:bubble3D val="0"/>
            <c:spPr>
              <a:solidFill>
                <a:srgbClr val="0070C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27C1-49AE-A452-D871DFF0EAE5}"/>
              </c:ext>
            </c:extLst>
          </c:dPt>
          <c:dPt>
            <c:idx val="3"/>
            <c:bubble3D val="0"/>
            <c:spPr>
              <a:solidFill>
                <a:srgbClr val="00B05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27C1-49AE-A452-D871DFF0EAE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27C1-49AE-A452-D871DFF0EAE5}"/>
              </c:ext>
            </c:extLst>
          </c:dPt>
          <c:dPt>
            <c:idx val="5"/>
            <c:bubble3D val="0"/>
            <c:spPr>
              <a:solidFill>
                <a:schemeClr val="accent2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27C1-49AE-A452-D871DFF0EAE5}"/>
              </c:ext>
            </c:extLst>
          </c:dPt>
          <c:dPt>
            <c:idx val="6"/>
            <c:bubble3D val="0"/>
            <c:spPr>
              <a:solidFill>
                <a:schemeClr val="accent4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D-27C1-49AE-A452-D871DFF0EAE5}"/>
              </c:ext>
            </c:extLst>
          </c:dPt>
          <c:dPt>
            <c:idx val="7"/>
            <c:bubble3D val="0"/>
            <c:spPr>
              <a:solidFill>
                <a:schemeClr val="bg1"/>
              </a:solidFill>
              <a:ln>
                <a:solidFill>
                  <a:schemeClr val="tx2">
                    <a:lumMod val="75000"/>
                    <a:lumOff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27C1-49AE-A452-D871DFF0EAE5}"/>
              </c:ext>
            </c:extLst>
          </c:dPt>
          <c:dLbls>
            <c:dLbl>
              <c:idx val="0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6="http://schemas.microsoft.com/office/drawing/2014/chart" uri="{C3380CC4-5D6E-409C-BE32-E72D297353CC}">
                  <c16:uniqueId val="{00000001-27C1-49AE-A452-D871DFF0EAE5}"/>
                </c:ext>
              </c:extLst>
            </c:dLbl>
            <c:dLbl>
              <c:idx val="7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6="http://schemas.microsoft.com/office/drawing/2014/chart" uri="{C3380CC4-5D6E-409C-BE32-E72D297353CC}">
                  <c16:uniqueId val="{0000000F-27C1-49AE-A452-D871DFF0EAE5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Team1!$D$60:$K$60</c:f>
              <c:strCache>
                <c:ptCount val="8"/>
                <c:pt idx="0">
                  <c:v>Kohle</c:v>
                </c:pt>
                <c:pt idx="1">
                  <c:v>Gas</c:v>
                </c:pt>
                <c:pt idx="2">
                  <c:v>Wasser</c:v>
                </c:pt>
                <c:pt idx="3">
                  <c:v>Wind</c:v>
                </c:pt>
                <c:pt idx="4">
                  <c:v>Fusion</c:v>
                </c:pt>
                <c:pt idx="5">
                  <c:v>G&amp;D</c:v>
                </c:pt>
                <c:pt idx="6">
                  <c:v>Solar</c:v>
                </c:pt>
                <c:pt idx="7">
                  <c:v>offen</c:v>
                </c:pt>
              </c:strCache>
            </c:strRef>
          </c:cat>
          <c:val>
            <c:numRef>
              <c:f>Team1!$D$27:$J$27</c:f>
              <c:numCache>
                <c:formatCode>0%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0.14084507042253522</c:v>
                </c:pt>
                <c:pt idx="3">
                  <c:v>9.8591549295774641E-2</c:v>
                </c:pt>
                <c:pt idx="4">
                  <c:v>0.50704225352112675</c:v>
                </c:pt>
                <c:pt idx="5">
                  <c:v>0.16901408450704225</c:v>
                </c:pt>
                <c:pt idx="6">
                  <c:v>8.4507042253521125E-2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7C1-49AE-A452-D871DFF0E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solidFill>
          <a:srgbClr val="FFFFFF"/>
        </a:solidFill>
        <a:ln>
          <a:noFill/>
        </a:ln>
      </c:spPr>
    </c:plotArea>
    <c:legend>
      <c:legendPos val="b"/>
      <c:overlay val="0"/>
      <c:spPr>
        <a:noFill/>
        <a:ln>
          <a:noFill/>
        </a:ln>
      </c:spPr>
    </c:legend>
    <c:plotVisOnly val="1"/>
    <c:dispBlanksAs val="zero"/>
    <c:showDLblsOverMax val="1"/>
  </c:chart>
  <c:spPr>
    <a:solidFill>
      <a:srgbClr val="FFFFFF"/>
    </a:solidFill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1"/>
        <c:ser>
          <c:idx val="0"/>
          <c:order val="0"/>
          <c:tx>
            <c:strRef>
              <c:f>Team1!$D$12</c:f>
              <c:strCache>
                <c:ptCount val="1"/>
                <c:pt idx="0">
                  <c:v>Kohle</c:v>
                </c:pt>
              </c:strCache>
            </c:strRef>
          </c:tx>
          <c:spPr>
            <a:solidFill>
              <a:srgbClr val="262626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Team2!$A$13:$A$24</c:f>
              <c:numCache>
                <c:formatCode>General</c:formatCode>
                <c:ptCount val="12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</c:numCache>
            </c:numRef>
          </c:cat>
          <c:val>
            <c:numRef>
              <c:f>Team1!$D$13:$D$24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6A97-4313-9254-6CC257947448}"/>
            </c:ext>
          </c:extLst>
        </c:ser>
        <c:ser>
          <c:idx val="1"/>
          <c:order val="1"/>
          <c:tx>
            <c:strRef>
              <c:f>Team1!$E$12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Team2!$A$13:$A$24</c:f>
              <c:numCache>
                <c:formatCode>General</c:formatCode>
                <c:ptCount val="12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</c:numCache>
            </c:numRef>
          </c:cat>
          <c:val>
            <c:numRef>
              <c:f>Team1!$E$13:$E$24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6A97-4313-9254-6CC257947448}"/>
            </c:ext>
          </c:extLst>
        </c:ser>
        <c:ser>
          <c:idx val="2"/>
          <c:order val="2"/>
          <c:tx>
            <c:strRef>
              <c:f>Team1!$F$12</c:f>
              <c:strCache>
                <c:ptCount val="1"/>
                <c:pt idx="0">
                  <c:v>Wasser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Team2!$A$13:$A$24</c:f>
              <c:numCache>
                <c:formatCode>General</c:formatCode>
                <c:ptCount val="12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</c:numCache>
            </c:numRef>
          </c:cat>
          <c:val>
            <c:numRef>
              <c:f>Team1!$F$13:$F$24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97-4313-9254-6CC257947448}"/>
            </c:ext>
          </c:extLst>
        </c:ser>
        <c:ser>
          <c:idx val="3"/>
          <c:order val="3"/>
          <c:tx>
            <c:strRef>
              <c:f>Team1!$G$12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Team2!$A$13:$A$24</c:f>
              <c:numCache>
                <c:formatCode>General</c:formatCode>
                <c:ptCount val="12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</c:numCache>
            </c:numRef>
          </c:cat>
          <c:val>
            <c:numRef>
              <c:f>Team1!$G$13:$G$24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A97-4313-9254-6CC257947448}"/>
            </c:ext>
          </c:extLst>
        </c:ser>
        <c:ser>
          <c:idx val="5"/>
          <c:order val="4"/>
          <c:tx>
            <c:strRef>
              <c:f>Team1!$H$12</c:f>
              <c:strCache>
                <c:ptCount val="1"/>
                <c:pt idx="0">
                  <c:v>Fusion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val>
            <c:numRef>
              <c:f>Team1!$H$13:$H$24</c:f>
              <c:numCache>
                <c:formatCode>General</c:formatCode>
                <c:ptCount val="12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A97-4313-9254-6CC257947448}"/>
            </c:ext>
          </c:extLst>
        </c:ser>
        <c:ser>
          <c:idx val="6"/>
          <c:order val="5"/>
          <c:tx>
            <c:strRef>
              <c:f>Team1!$I$12</c:f>
              <c:strCache>
                <c:ptCount val="1"/>
                <c:pt idx="0">
                  <c:v>G&amp;D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Team1!$I$13:$I$24</c:f>
              <c:numCache>
                <c:formatCode>General</c:formatCode>
                <c:ptCount val="12"/>
                <c:pt idx="0">
                  <c:v>4</c:v>
                </c:pt>
                <c:pt idx="1">
                  <c:v>4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4</c:v>
                </c:pt>
                <c:pt idx="9">
                  <c:v>6</c:v>
                </c:pt>
                <c:pt idx="10">
                  <c:v>5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A97-4313-9254-6CC257947448}"/>
            </c:ext>
          </c:extLst>
        </c:ser>
        <c:ser>
          <c:idx val="7"/>
          <c:order val="6"/>
          <c:tx>
            <c:strRef>
              <c:f>Team1!$J$12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val>
            <c:numRef>
              <c:f>Team1!$J$13:$J$24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A97-4313-9254-6CC257947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14476544"/>
        <c:axId val="114478464"/>
      </c:barChart>
      <c:lineChart>
        <c:grouping val="stacked"/>
        <c:varyColors val="1"/>
        <c:ser>
          <c:idx val="4"/>
          <c:order val="7"/>
          <c:tx>
            <c:strRef>
              <c:f>Team1!$C$11</c:f>
              <c:strCache>
                <c:ptCount val="1"/>
                <c:pt idx="0">
                  <c:v>Verbrauch</c:v>
                </c:pt>
              </c:strCache>
            </c:strRef>
          </c:tx>
          <c:spPr>
            <a:ln w="28440">
              <a:solidFill>
                <a:schemeClr val="tx1"/>
              </a:solidFill>
              <a:round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Team2!$A$13:$A$24</c:f>
              <c:numCache>
                <c:formatCode>General</c:formatCode>
                <c:ptCount val="12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</c:numCache>
            </c:numRef>
          </c:cat>
          <c:val>
            <c:numRef>
              <c:f>Team1!$C$13:$C$24</c:f>
              <c:numCache>
                <c:formatCode>General</c:formatCode>
                <c:ptCount val="12"/>
                <c:pt idx="0">
                  <c:v>15</c:v>
                </c:pt>
                <c:pt idx="1">
                  <c:v>15</c:v>
                </c:pt>
                <c:pt idx="2">
                  <c:v>16</c:v>
                </c:pt>
                <c:pt idx="3">
                  <c:v>16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20</c:v>
                </c:pt>
                <c:pt idx="8">
                  <c:v>19</c:v>
                </c:pt>
                <c:pt idx="9">
                  <c:v>19</c:v>
                </c:pt>
                <c:pt idx="10">
                  <c:v>18</c:v>
                </c:pt>
                <c:pt idx="11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A97-4313-9254-6CC257947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marker val="1"/>
        <c:smooth val="0"/>
        <c:axId val="114562560"/>
        <c:axId val="114564096"/>
      </c:lineChart>
      <c:catAx>
        <c:axId val="114476544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sz="1800" b="1" strike="noStrike" spc="-1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Calibri"/>
                  </a:defRPr>
                </a:pPr>
                <a:r>
                  <a:rPr lang="de-DE" sz="1800" b="1" strike="noStrike" spc="-1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Calibri"/>
                  </a:rPr>
                  <a:t>Tageszeit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8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endParaRPr lang="de-DE"/>
          </a:p>
        </c:txPr>
        <c:crossAx val="114478464"/>
        <c:crosses val="autoZero"/>
        <c:auto val="1"/>
        <c:lblAlgn val="ctr"/>
        <c:lblOffset val="100"/>
        <c:noMultiLvlLbl val="1"/>
      </c:catAx>
      <c:valAx>
        <c:axId val="114478464"/>
        <c:scaling>
          <c:orientation val="minMax"/>
          <c:max val="25"/>
          <c:min val="0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sz="1800" b="1" strike="noStrike" spc="-1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Calibri"/>
                  </a:defRPr>
                </a:pPr>
                <a:r>
                  <a:rPr lang="de-DE" sz="1800" b="1" strike="noStrike" spc="-1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Calibri"/>
                  </a:rPr>
                  <a:t>Leistung [GW]</a:t>
                </a:r>
              </a:p>
            </c:rich>
          </c:tx>
          <c:layout>
            <c:manualLayout>
              <c:xMode val="edge"/>
              <c:yMode val="edge"/>
              <c:x val="1.7660898114190283E-2"/>
              <c:y val="0.14900420439156853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8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endParaRPr lang="de-DE"/>
          </a:p>
        </c:txPr>
        <c:crossAx val="114476544"/>
        <c:crosses val="autoZero"/>
        <c:crossBetween val="between"/>
      </c:valAx>
      <c:catAx>
        <c:axId val="1145625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4564096"/>
        <c:crosses val="autoZero"/>
        <c:auto val="1"/>
        <c:lblAlgn val="ctr"/>
        <c:lblOffset val="100"/>
        <c:noMultiLvlLbl val="1"/>
      </c:catAx>
      <c:valAx>
        <c:axId val="114564096"/>
        <c:scaling>
          <c:orientation val="minMax"/>
        </c:scaling>
        <c:delete val="1"/>
        <c:axPos val="r"/>
        <c:numFmt formatCode="General" sourceLinked="0"/>
        <c:majorTickMark val="out"/>
        <c:minorTickMark val="none"/>
        <c:tickLblPos val="none"/>
        <c:crossAx val="114562560"/>
        <c:crosses val="max"/>
        <c:crossBetween val="between"/>
      </c:val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c:style val="2"/>
  <c:chart>
    <c:title>
      <c:tx>
        <c:rich>
          <a:bodyPr rot="0"/>
          <a:lstStyle/>
          <a:p>
            <a:pPr>
              <a:defRPr sz="2160" b="1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r>
              <a:rPr lang="de-DE" sz="2160" b="1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rPr>
              <a:t>Wind Profil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4C600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Team2!$A$13:$A$24</c:f>
              <c:numCache>
                <c:formatCode>General</c:formatCode>
                <c:ptCount val="12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</c:numCache>
            </c:numRef>
          </c:cat>
          <c:val>
            <c:numRef>
              <c:f>Team2!$G$13:$G$24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06F5-42AE-A8A4-B90997BAFF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601984"/>
        <c:axId val="114603904"/>
      </c:barChart>
      <c:catAx>
        <c:axId val="114601984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600" b="1" i="0" u="none" strike="noStrike" kern="1200" spc="-1" baseline="0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Calibri"/>
                    <a:ea typeface="+mn-ea"/>
                    <a:cs typeface="+mn-cs"/>
                  </a:defRPr>
                </a:pPr>
                <a:r>
                  <a:rPr lang="de-DE" sz="1800" b="1" i="0" baseline="0">
                    <a:effectLst/>
                  </a:rPr>
                  <a:t>Tageszeit</a:t>
                </a:r>
                <a:endParaRPr lang="de-DE" sz="16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8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endParaRPr lang="de-DE"/>
          </a:p>
        </c:txPr>
        <c:crossAx val="114603904"/>
        <c:crosses val="autoZero"/>
        <c:auto val="1"/>
        <c:lblAlgn val="ctr"/>
        <c:lblOffset val="100"/>
        <c:noMultiLvlLbl val="1"/>
      </c:catAx>
      <c:valAx>
        <c:axId val="114603904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600" b="1" i="0" u="none" strike="noStrike" kern="1200" spc="-1" baseline="0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Calibri"/>
                    <a:ea typeface="+mn-ea"/>
                    <a:cs typeface="+mn-cs"/>
                  </a:defRPr>
                </a:pPr>
                <a:r>
                  <a:rPr lang="de-DE" sz="1800" b="1" i="0" baseline="0">
                    <a:effectLst/>
                  </a:rPr>
                  <a:t>Leistungsausbeute [GW]</a:t>
                </a:r>
                <a:endParaRPr lang="de-DE" sz="1600">
                  <a:effectLst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600" b="1" i="0" u="none" strike="noStrike" kern="1200" spc="-1" baseline="0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Calibri"/>
                    <a:ea typeface="+mn-ea"/>
                    <a:cs typeface="+mn-cs"/>
                  </a:defRPr>
                </a:pPr>
                <a:endParaRPr lang="de-DE" sz="1600" b="1" strike="noStrike" spc="-1">
                  <a:solidFill>
                    <a:srgbClr val="000000"/>
                  </a:solidFill>
                  <a:uFill>
                    <a:solidFill>
                      <a:srgbClr val="FFFFFF"/>
                    </a:solidFill>
                  </a:uFill>
                  <a:latin typeface="Calibri"/>
                </a:endParaRP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8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endParaRPr lang="de-DE"/>
          </a:p>
        </c:txPr>
        <c:crossAx val="114601984"/>
        <c:crosses val="autoZero"/>
        <c:crossBetween val="midCat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c:style val="2"/>
  <c:chart>
    <c:autoTitleDeleted val="1"/>
    <c:plotArea>
      <c:layout/>
      <c:barChart>
        <c:barDir val="col"/>
        <c:grouping val="stacked"/>
        <c:varyColors val="1"/>
        <c:ser>
          <c:idx val="0"/>
          <c:order val="0"/>
          <c:tx>
            <c:strRef>
              <c:f>Team2!$D$12</c:f>
              <c:strCache>
                <c:ptCount val="1"/>
                <c:pt idx="0">
                  <c:v>Kohle</c:v>
                </c:pt>
              </c:strCache>
            </c:strRef>
          </c:tx>
          <c:spPr>
            <a:solidFill>
              <a:srgbClr val="262626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Team2!$A$13:$A$24</c:f>
              <c:numCache>
                <c:formatCode>General</c:formatCode>
                <c:ptCount val="12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</c:numCache>
            </c:numRef>
          </c:cat>
          <c:val>
            <c:numRef>
              <c:f>Team2!$D$13:$D$24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809B-4306-A31C-80A7C4A9355A}"/>
            </c:ext>
          </c:extLst>
        </c:ser>
        <c:ser>
          <c:idx val="1"/>
          <c:order val="1"/>
          <c:tx>
            <c:strRef>
              <c:f>Team2!$E$12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Team2!$A$13:$A$24</c:f>
              <c:numCache>
                <c:formatCode>General</c:formatCode>
                <c:ptCount val="12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</c:numCache>
            </c:numRef>
          </c:cat>
          <c:val>
            <c:numRef>
              <c:f>Team2!$E$13:$E$24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809B-4306-A31C-80A7C4A9355A}"/>
            </c:ext>
          </c:extLst>
        </c:ser>
        <c:ser>
          <c:idx val="2"/>
          <c:order val="2"/>
          <c:tx>
            <c:strRef>
              <c:f>Team2!$F$12</c:f>
              <c:strCache>
                <c:ptCount val="1"/>
                <c:pt idx="0">
                  <c:v>Wasser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Team2!$A$13:$A$24</c:f>
              <c:numCache>
                <c:formatCode>General</c:formatCode>
                <c:ptCount val="12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</c:numCache>
            </c:numRef>
          </c:cat>
          <c:val>
            <c:numRef>
              <c:f>Team2!$F$13:$F$24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2-809B-4306-A31C-80A7C4A9355A}"/>
            </c:ext>
          </c:extLst>
        </c:ser>
        <c:ser>
          <c:idx val="3"/>
          <c:order val="3"/>
          <c:tx>
            <c:strRef>
              <c:f>Team2!$G$12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Team2!$A$13:$A$24</c:f>
              <c:numCache>
                <c:formatCode>General</c:formatCode>
                <c:ptCount val="12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</c:numCache>
            </c:numRef>
          </c:cat>
          <c:val>
            <c:numRef>
              <c:f>Team2!$G$13:$G$24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3-809B-4306-A31C-80A7C4A9355A}"/>
            </c:ext>
          </c:extLst>
        </c:ser>
        <c:ser>
          <c:idx val="5"/>
          <c:order val="4"/>
          <c:tx>
            <c:strRef>
              <c:f>Team2!$H$12</c:f>
              <c:strCache>
                <c:ptCount val="1"/>
                <c:pt idx="0">
                  <c:v>Fusion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val>
            <c:numRef>
              <c:f>Team2!$H$13:$H$24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4-809B-4306-A31C-80A7C4A9355A}"/>
            </c:ext>
          </c:extLst>
        </c:ser>
        <c:ser>
          <c:idx val="6"/>
          <c:order val="5"/>
          <c:tx>
            <c:strRef>
              <c:f>Team2!$I$12</c:f>
              <c:strCache>
                <c:ptCount val="1"/>
                <c:pt idx="0">
                  <c:v>G&amp;D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Team2!$I$13:$I$24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5-809B-4306-A31C-80A7C4A9355A}"/>
            </c:ext>
          </c:extLst>
        </c:ser>
        <c:ser>
          <c:idx val="7"/>
          <c:order val="6"/>
          <c:tx>
            <c:strRef>
              <c:f>Team2!$J$12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val>
            <c:numRef>
              <c:f>Team2!$J$13:$J$24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6-809B-4306-A31C-80A7C4A935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14690304"/>
        <c:axId val="114708864"/>
      </c:barChart>
      <c:lineChart>
        <c:grouping val="stacked"/>
        <c:varyColors val="1"/>
        <c:ser>
          <c:idx val="4"/>
          <c:order val="7"/>
          <c:tx>
            <c:strRef>
              <c:f>Team2!$C$11</c:f>
              <c:strCache>
                <c:ptCount val="1"/>
                <c:pt idx="0">
                  <c:v>Verbrauch</c:v>
                </c:pt>
              </c:strCache>
            </c:strRef>
          </c:tx>
          <c:spPr>
            <a:ln w="28440">
              <a:solidFill>
                <a:schemeClr val="tx1"/>
              </a:solidFill>
              <a:round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Team2!$A$13:$A$24</c:f>
              <c:numCache>
                <c:formatCode>General</c:formatCode>
                <c:ptCount val="12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</c:numCache>
            </c:numRef>
          </c:cat>
          <c:val>
            <c:numRef>
              <c:f>Team2!$C$13:$C$24</c:f>
              <c:numCache>
                <c:formatCode>General</c:formatCode>
                <c:ptCount val="12"/>
                <c:pt idx="0">
                  <c:v>15</c:v>
                </c:pt>
                <c:pt idx="1">
                  <c:v>15</c:v>
                </c:pt>
                <c:pt idx="2">
                  <c:v>16</c:v>
                </c:pt>
                <c:pt idx="3">
                  <c:v>16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20</c:v>
                </c:pt>
                <c:pt idx="8">
                  <c:v>19</c:v>
                </c:pt>
                <c:pt idx="9">
                  <c:v>19</c:v>
                </c:pt>
                <c:pt idx="10">
                  <c:v>18</c:v>
                </c:pt>
                <c:pt idx="11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09B-4306-A31C-80A7C4A935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marker val="1"/>
        <c:smooth val="0"/>
        <c:axId val="114710784"/>
        <c:axId val="114716672"/>
      </c:lineChart>
      <c:catAx>
        <c:axId val="114690304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sz="1800" b="1" strike="noStrike" spc="-1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Calibri"/>
                  </a:defRPr>
                </a:pPr>
                <a:r>
                  <a:rPr lang="de-DE" sz="1800" b="1" strike="noStrike" spc="-1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Calibri"/>
                  </a:rPr>
                  <a:t>Tageszeit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8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endParaRPr lang="de-DE"/>
          </a:p>
        </c:txPr>
        <c:crossAx val="114708864"/>
        <c:crosses val="autoZero"/>
        <c:auto val="1"/>
        <c:lblAlgn val="ctr"/>
        <c:lblOffset val="100"/>
        <c:noMultiLvlLbl val="1"/>
      </c:catAx>
      <c:valAx>
        <c:axId val="114708864"/>
        <c:scaling>
          <c:orientation val="minMax"/>
          <c:max val="25"/>
          <c:min val="0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800" b="1" i="0" u="none" strike="noStrike" kern="1200" spc="-1" baseline="0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Calibri"/>
                    <a:ea typeface="+mn-ea"/>
                    <a:cs typeface="+mn-cs"/>
                  </a:defRPr>
                </a:pPr>
                <a:r>
                  <a:rPr lang="de-DE" sz="1800" b="1" i="0" baseline="0">
                    <a:effectLst/>
                  </a:rPr>
                  <a:t>Leistung [GW]</a:t>
                </a:r>
                <a:endParaRPr lang="de-DE">
                  <a:effectLst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800" b="1" i="0" u="none" strike="noStrike" kern="1200" spc="-1" baseline="0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Calibri"/>
                    <a:ea typeface="+mn-ea"/>
                    <a:cs typeface="+mn-cs"/>
                  </a:defRPr>
                </a:pPr>
                <a:endParaRPr lang="de-DE" sz="1800" b="1" strike="noStrike" spc="-1">
                  <a:solidFill>
                    <a:srgbClr val="000000"/>
                  </a:solidFill>
                  <a:uFill>
                    <a:solidFill>
                      <a:srgbClr val="FFFFFF"/>
                    </a:solidFill>
                  </a:uFill>
                  <a:latin typeface="Calibri"/>
                </a:endParaRP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8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endParaRPr lang="de-DE"/>
          </a:p>
        </c:txPr>
        <c:crossAx val="114690304"/>
        <c:crosses val="autoZero"/>
        <c:crossBetween val="between"/>
      </c:valAx>
      <c:catAx>
        <c:axId val="114710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4716672"/>
        <c:crosses val="autoZero"/>
        <c:auto val="1"/>
        <c:lblAlgn val="ctr"/>
        <c:lblOffset val="100"/>
        <c:noMultiLvlLbl val="1"/>
      </c:catAx>
      <c:valAx>
        <c:axId val="114716672"/>
        <c:scaling>
          <c:orientation val="minMax"/>
        </c:scaling>
        <c:delete val="1"/>
        <c:axPos val="r"/>
        <c:numFmt formatCode="General" sourceLinked="0"/>
        <c:majorTickMark val="out"/>
        <c:minorTickMark val="none"/>
        <c:tickLblPos val="none"/>
        <c:crossAx val="114710784"/>
        <c:crosses val="max"/>
        <c:crossBetween val="between"/>
      </c:val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Team2!$D$12:$J$12</c:f>
              <c:strCache>
                <c:ptCount val="7"/>
                <c:pt idx="0">
                  <c:v>Kohle</c:v>
                </c:pt>
                <c:pt idx="1">
                  <c:v>Gas</c:v>
                </c:pt>
                <c:pt idx="2">
                  <c:v>Wasser</c:v>
                </c:pt>
                <c:pt idx="3">
                  <c:v>Wind</c:v>
                </c:pt>
                <c:pt idx="4">
                  <c:v>Fusion</c:v>
                </c:pt>
                <c:pt idx="5">
                  <c:v>G&amp;D</c:v>
                </c:pt>
                <c:pt idx="6">
                  <c:v>Solar</c:v>
                </c:pt>
              </c:strCache>
            </c:strRef>
          </c:tx>
          <c:spPr>
            <a:solidFill>
              <a:srgbClr val="94C600"/>
            </a:solidFill>
            <a:ln>
              <a:noFill/>
            </a:ln>
          </c:spPr>
          <c:dPt>
            <c:idx val="0"/>
            <c:bubble3D val="0"/>
            <c:spPr>
              <a:solidFill>
                <a:srgbClr val="0000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1481-4EA7-BC88-88381CF2FA46}"/>
              </c:ext>
            </c:extLst>
          </c:dPt>
          <c:dPt>
            <c:idx val="1"/>
            <c:bubble3D val="0"/>
            <c:spPr>
              <a:solidFill>
                <a:srgbClr val="FF67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1481-4EA7-BC88-88381CF2FA46}"/>
              </c:ext>
            </c:extLst>
          </c:dPt>
          <c:dPt>
            <c:idx val="2"/>
            <c:bubble3D val="0"/>
            <c:spPr>
              <a:solidFill>
                <a:srgbClr val="0070C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1481-4EA7-BC88-88381CF2FA46}"/>
              </c:ext>
            </c:extLst>
          </c:dPt>
          <c:dPt>
            <c:idx val="3"/>
            <c:bubble3D val="0"/>
            <c:spPr>
              <a:solidFill>
                <a:srgbClr val="00B05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1481-4EA7-BC88-88381CF2FA4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1481-4EA7-BC88-88381CF2FA46}"/>
              </c:ext>
            </c:extLst>
          </c:dPt>
          <c:dPt>
            <c:idx val="5"/>
            <c:bubble3D val="0"/>
            <c:spPr>
              <a:solidFill>
                <a:schemeClr val="accent2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1481-4EA7-BC88-88381CF2FA46}"/>
              </c:ext>
            </c:extLst>
          </c:dPt>
          <c:dPt>
            <c:idx val="6"/>
            <c:bubble3D val="0"/>
            <c:spPr>
              <a:solidFill>
                <a:schemeClr val="accent4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D-1481-4EA7-BC88-88381CF2FA46}"/>
              </c:ext>
            </c:extLst>
          </c:dPt>
          <c:dPt>
            <c:idx val="7"/>
            <c:bubble3D val="0"/>
            <c:spPr>
              <a:solidFill>
                <a:srgbClr val="A19D97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F-1481-4EA7-BC88-88381CF2FA46}"/>
              </c:ext>
            </c:extLst>
          </c:dPt>
          <c:dLbls>
            <c:dLbl>
              <c:idx val="0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6="http://schemas.microsoft.com/office/drawing/2014/chart" uri="{C3380CC4-5D6E-409C-BE32-E72D297353CC}">
                  <c16:uniqueId val="{00000001-1481-4EA7-BC88-88381CF2FA46}"/>
                </c:ext>
              </c:extLst>
            </c:dLbl>
            <c:dLbl>
              <c:idx val="7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6="http://schemas.microsoft.com/office/drawing/2014/chart" uri="{C3380CC4-5D6E-409C-BE32-E72D297353CC}">
                  <c16:uniqueId val="{0000000F-1481-4EA7-BC88-88381CF2FA46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Team1!$D$60:$K$60</c:f>
              <c:strCache>
                <c:ptCount val="8"/>
                <c:pt idx="0">
                  <c:v>Kohle</c:v>
                </c:pt>
                <c:pt idx="1">
                  <c:v>Gas</c:v>
                </c:pt>
                <c:pt idx="2">
                  <c:v>Wasser</c:v>
                </c:pt>
                <c:pt idx="3">
                  <c:v>Wind</c:v>
                </c:pt>
                <c:pt idx="4">
                  <c:v>Fusion</c:v>
                </c:pt>
                <c:pt idx="5">
                  <c:v>G&amp;D</c:v>
                </c:pt>
                <c:pt idx="6">
                  <c:v>Solar</c:v>
                </c:pt>
                <c:pt idx="7">
                  <c:v>offen</c:v>
                </c:pt>
              </c:strCache>
            </c:strRef>
          </c:cat>
          <c:val>
            <c:numRef>
              <c:f>Team2!$D$27:$J$27</c:f>
              <c:numCache>
                <c:formatCode>0%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481-4EA7-BC88-88381CF2FA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solidFill>
          <a:srgbClr val="FFFFFF"/>
        </a:solidFill>
        <a:ln>
          <a:noFill/>
        </a:ln>
      </c:spPr>
    </c:plotArea>
    <c:legend>
      <c:legendPos val="b"/>
      <c:overlay val="0"/>
      <c:spPr>
        <a:noFill/>
        <a:ln>
          <a:noFill/>
        </a:ln>
      </c:spPr>
    </c:legend>
    <c:plotVisOnly val="1"/>
    <c:dispBlanksAs val="zero"/>
    <c:showDLblsOverMax val="1"/>
  </c:chart>
  <c:spPr>
    <a:solidFill>
      <a:srgbClr val="FFFFFF"/>
    </a:solidFill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3.png"/><Relationship Id="rId5" Type="http://schemas.openxmlformats.org/officeDocument/2006/relationships/image" Target="../media/image2.jpg"/><Relationship Id="rId4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image" Target="../media/image5.png"/><Relationship Id="rId5" Type="http://schemas.openxmlformats.org/officeDocument/2006/relationships/image" Target="../media/image2.jp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image" Target="../media/image5.png"/><Relationship Id="rId5" Type="http://schemas.openxmlformats.org/officeDocument/2006/relationships/image" Target="../media/image2.jpg"/><Relationship Id="rId4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image" Target="../media/image5.png"/><Relationship Id="rId5" Type="http://schemas.openxmlformats.org/officeDocument/2006/relationships/image" Target="../media/image2.jp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19</xdr:row>
      <xdr:rowOff>121228</xdr:rowOff>
    </xdr:from>
    <xdr:to>
      <xdr:col>8</xdr:col>
      <xdr:colOff>542193</xdr:colOff>
      <xdr:row>39</xdr:row>
      <xdr:rowOff>70774</xdr:rowOff>
    </xdr:to>
    <xdr:graphicFrame macro="">
      <xdr:nvGraphicFramePr>
        <xdr:cNvPr id="2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0</xdr:colOff>
      <xdr:row>19</xdr:row>
      <xdr:rowOff>121228</xdr:rowOff>
    </xdr:from>
    <xdr:to>
      <xdr:col>18</xdr:col>
      <xdr:colOff>560190</xdr:colOff>
      <xdr:row>39</xdr:row>
      <xdr:rowOff>70774</xdr:rowOff>
    </xdr:to>
    <xdr:graphicFrame macro="">
      <xdr:nvGraphicFramePr>
        <xdr:cNvPr id="3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22</xdr:col>
      <xdr:colOff>0</xdr:colOff>
      <xdr:row>19</xdr:row>
      <xdr:rowOff>121228</xdr:rowOff>
    </xdr:from>
    <xdr:to>
      <xdr:col>28</xdr:col>
      <xdr:colOff>560190</xdr:colOff>
      <xdr:row>39</xdr:row>
      <xdr:rowOff>70774</xdr:rowOff>
    </xdr:to>
    <xdr:graphicFrame macro="">
      <xdr:nvGraphicFramePr>
        <xdr:cNvPr id="4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23</xdr:col>
      <xdr:colOff>51286</xdr:colOff>
      <xdr:row>0</xdr:row>
      <xdr:rowOff>138267</xdr:rowOff>
    </xdr:from>
    <xdr:to>
      <xdr:col>29</xdr:col>
      <xdr:colOff>14655</xdr:colOff>
      <xdr:row>4</xdr:row>
      <xdr:rowOff>149386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91344" y="138267"/>
          <a:ext cx="3069984" cy="655888"/>
        </a:xfrm>
        <a:prstGeom prst="rect">
          <a:avLst/>
        </a:prstGeom>
      </xdr:spPr>
    </xdr:pic>
    <xdr:clientData/>
  </xdr:twoCellAnchor>
  <xdr:twoCellAnchor editAs="oneCell">
    <xdr:from>
      <xdr:col>0</xdr:col>
      <xdr:colOff>168519</xdr:colOff>
      <xdr:row>0</xdr:row>
      <xdr:rowOff>80595</xdr:rowOff>
    </xdr:from>
    <xdr:to>
      <xdr:col>7</xdr:col>
      <xdr:colOff>51288</xdr:colOff>
      <xdr:row>5</xdr:row>
      <xdr:rowOff>65619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519" y="80595"/>
          <a:ext cx="2908788" cy="790986"/>
        </a:xfrm>
        <a:prstGeom prst="rect">
          <a:avLst/>
        </a:prstGeom>
      </xdr:spPr>
    </xdr:pic>
    <xdr:clientData/>
  </xdr:twoCellAnchor>
  <xdr:twoCellAnchor editAs="oneCell">
    <xdr:from>
      <xdr:col>13</xdr:col>
      <xdr:colOff>78158</xdr:colOff>
      <xdr:row>0</xdr:row>
      <xdr:rowOff>0</xdr:rowOff>
    </xdr:from>
    <xdr:to>
      <xdr:col>18</xdr:col>
      <xdr:colOff>205154</xdr:colOff>
      <xdr:row>10</xdr:row>
      <xdr:rowOff>32536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2062" y="0"/>
          <a:ext cx="2669438" cy="16444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163800</xdr:colOff>
      <xdr:row>34</xdr:row>
      <xdr:rowOff>138240</xdr:rowOff>
    </xdr:from>
    <xdr:to>
      <xdr:col>12</xdr:col>
      <xdr:colOff>845705</xdr:colOff>
      <xdr:row>57</xdr:row>
      <xdr:rowOff>58283</xdr:rowOff>
    </xdr:to>
    <xdr:graphicFrame macro="">
      <xdr:nvGraphicFramePr>
        <xdr:cNvPr id="4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554247</xdr:colOff>
      <xdr:row>105</xdr:row>
      <xdr:rowOff>96404</xdr:rowOff>
    </xdr:from>
    <xdr:to>
      <xdr:col>11</xdr:col>
      <xdr:colOff>122844</xdr:colOff>
      <xdr:row>127</xdr:row>
      <xdr:rowOff>28004</xdr:rowOff>
    </xdr:to>
    <xdr:graphicFrame macro="">
      <xdr:nvGraphicFramePr>
        <xdr:cNvPr id="6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926523</xdr:colOff>
      <xdr:row>78</xdr:row>
      <xdr:rowOff>25978</xdr:rowOff>
    </xdr:from>
    <xdr:to>
      <xdr:col>13</xdr:col>
      <xdr:colOff>368062</xdr:colOff>
      <xdr:row>103</xdr:row>
      <xdr:rowOff>144201</xdr:rowOff>
    </xdr:to>
    <xdr:graphicFrame macro="">
      <xdr:nvGraphicFramePr>
        <xdr:cNvPr id="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11</xdr:col>
      <xdr:colOff>832881</xdr:colOff>
      <xdr:row>0</xdr:row>
      <xdr:rowOff>54924</xdr:rowOff>
    </xdr:from>
    <xdr:to>
      <xdr:col>13</xdr:col>
      <xdr:colOff>553183</xdr:colOff>
      <xdr:row>2</xdr:row>
      <xdr:rowOff>35719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4256" y="54924"/>
          <a:ext cx="1470521" cy="31417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988598</xdr:colOff>
      <xdr:row>2</xdr:row>
      <xdr:rowOff>119061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"/>
          <a:ext cx="1488661" cy="404811"/>
        </a:xfrm>
        <a:prstGeom prst="rect">
          <a:avLst/>
        </a:prstGeom>
      </xdr:spPr>
    </xdr:pic>
    <xdr:clientData/>
  </xdr:twoCellAnchor>
  <xdr:twoCellAnchor editAs="oneCell">
    <xdr:from>
      <xdr:col>6</xdr:col>
      <xdr:colOff>369093</xdr:colOff>
      <xdr:row>0</xdr:row>
      <xdr:rowOff>0</xdr:rowOff>
    </xdr:from>
    <xdr:to>
      <xdr:col>7</xdr:col>
      <xdr:colOff>891136</xdr:colOff>
      <xdr:row>3</xdr:row>
      <xdr:rowOff>166260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49" y="0"/>
          <a:ext cx="1081637" cy="66632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163800</xdr:colOff>
      <xdr:row>34</xdr:row>
      <xdr:rowOff>138240</xdr:rowOff>
    </xdr:from>
    <xdr:to>
      <xdr:col>13</xdr:col>
      <xdr:colOff>500785</xdr:colOff>
      <xdr:row>57</xdr:row>
      <xdr:rowOff>47026</xdr:rowOff>
    </xdr:to>
    <xdr:graphicFrame macro="">
      <xdr:nvGraphicFramePr>
        <xdr:cNvPr id="8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65520</xdr:colOff>
      <xdr:row>76</xdr:row>
      <xdr:rowOff>54000</xdr:rowOff>
    </xdr:from>
    <xdr:to>
      <xdr:col>13</xdr:col>
      <xdr:colOff>263575</xdr:colOff>
      <xdr:row>102</xdr:row>
      <xdr:rowOff>75240</xdr:rowOff>
    </xdr:to>
    <xdr:graphicFrame macro="">
      <xdr:nvGraphicFramePr>
        <xdr:cNvPr id="9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114300</xdr:colOff>
      <xdr:row>106</xdr:row>
      <xdr:rowOff>66675</xdr:rowOff>
    </xdr:from>
    <xdr:to>
      <xdr:col>11</xdr:col>
      <xdr:colOff>788663</xdr:colOff>
      <xdr:row>128</xdr:row>
      <xdr:rowOff>55425</xdr:rowOff>
    </xdr:to>
    <xdr:graphicFrame macro="">
      <xdr:nvGraphicFramePr>
        <xdr:cNvPr id="6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12</xdr:col>
      <xdr:colOff>463787</xdr:colOff>
      <xdr:row>0</xdr:row>
      <xdr:rowOff>54924</xdr:rowOff>
    </xdr:from>
    <xdr:to>
      <xdr:col>15</xdr:col>
      <xdr:colOff>136464</xdr:colOff>
      <xdr:row>2</xdr:row>
      <xdr:rowOff>35719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4256" y="54924"/>
          <a:ext cx="1470521" cy="31417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2</xdr:col>
      <xdr:colOff>155161</xdr:colOff>
      <xdr:row>2</xdr:row>
      <xdr:rowOff>119061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"/>
          <a:ext cx="1488661" cy="404811"/>
        </a:xfrm>
        <a:prstGeom prst="rect">
          <a:avLst/>
        </a:prstGeom>
      </xdr:spPr>
    </xdr:pic>
    <xdr:clientData/>
  </xdr:twoCellAnchor>
  <xdr:twoCellAnchor editAs="oneCell">
    <xdr:from>
      <xdr:col>6</xdr:col>
      <xdr:colOff>523874</xdr:colOff>
      <xdr:row>0</xdr:row>
      <xdr:rowOff>0</xdr:rowOff>
    </xdr:from>
    <xdr:to>
      <xdr:col>8</xdr:col>
      <xdr:colOff>486323</xdr:colOff>
      <xdr:row>3</xdr:row>
      <xdr:rowOff>166260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49" y="0"/>
          <a:ext cx="1081637" cy="66632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163800</xdr:colOff>
      <xdr:row>34</xdr:row>
      <xdr:rowOff>138240</xdr:rowOff>
    </xdr:from>
    <xdr:to>
      <xdr:col>13</xdr:col>
      <xdr:colOff>474327</xdr:colOff>
      <xdr:row>57</xdr:row>
      <xdr:rowOff>43851</xdr:rowOff>
    </xdr:to>
    <xdr:graphicFrame macro="">
      <xdr:nvGraphicFramePr>
        <xdr:cNvPr id="1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402167</xdr:colOff>
      <xdr:row>105</xdr:row>
      <xdr:rowOff>52916</xdr:rowOff>
    </xdr:from>
    <xdr:to>
      <xdr:col>11</xdr:col>
      <xdr:colOff>173772</xdr:colOff>
      <xdr:row>127</xdr:row>
      <xdr:rowOff>111516</xdr:rowOff>
    </xdr:to>
    <xdr:graphicFrame macro="">
      <xdr:nvGraphicFramePr>
        <xdr:cNvPr id="6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21166</xdr:colOff>
      <xdr:row>76</xdr:row>
      <xdr:rowOff>137583</xdr:rowOff>
    </xdr:from>
    <xdr:to>
      <xdr:col>12</xdr:col>
      <xdr:colOff>565296</xdr:colOff>
      <xdr:row>103</xdr:row>
      <xdr:rowOff>82624</xdr:rowOff>
    </xdr:to>
    <xdr:graphicFrame macro="">
      <xdr:nvGraphicFramePr>
        <xdr:cNvPr id="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12</xdr:col>
      <xdr:colOff>70881</xdr:colOff>
      <xdr:row>0</xdr:row>
      <xdr:rowOff>54924</xdr:rowOff>
    </xdr:from>
    <xdr:to>
      <xdr:col>14</xdr:col>
      <xdr:colOff>291246</xdr:colOff>
      <xdr:row>2</xdr:row>
      <xdr:rowOff>35719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4256" y="54924"/>
          <a:ext cx="1470521" cy="31417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893348</xdr:colOff>
      <xdr:row>2</xdr:row>
      <xdr:rowOff>119061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"/>
          <a:ext cx="1488661" cy="404811"/>
        </a:xfrm>
        <a:prstGeom prst="rect">
          <a:avLst/>
        </a:prstGeom>
      </xdr:spPr>
    </xdr:pic>
    <xdr:clientData/>
  </xdr:twoCellAnchor>
  <xdr:twoCellAnchor editAs="oneCell">
    <xdr:from>
      <xdr:col>6</xdr:col>
      <xdr:colOff>154780</xdr:colOff>
      <xdr:row>0</xdr:row>
      <xdr:rowOff>0</xdr:rowOff>
    </xdr:from>
    <xdr:to>
      <xdr:col>8</xdr:col>
      <xdr:colOff>117230</xdr:colOff>
      <xdr:row>3</xdr:row>
      <xdr:rowOff>166260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49" y="0"/>
          <a:ext cx="1081637" cy="6663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M&amp;M mini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F6600"/>
      </a:accent1>
      <a:accent2>
        <a:srgbClr val="F60A41"/>
      </a:accent2>
      <a:accent3>
        <a:srgbClr val="3366CC"/>
      </a:accent3>
      <a:accent4>
        <a:srgbClr val="FFC000"/>
      </a:accent4>
      <a:accent5>
        <a:srgbClr val="33ECFF"/>
      </a:accent5>
      <a:accent6>
        <a:srgbClr val="10BC52"/>
      </a:accent6>
      <a:hlink>
        <a:srgbClr val="0065BF"/>
      </a:hlink>
      <a:folHlink>
        <a:srgbClr val="B26B02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7"/>
  <sheetViews>
    <sheetView tabSelected="1" zoomScale="110" zoomScaleNormal="110" workbookViewId="0">
      <selection activeCell="X19" sqref="X19"/>
    </sheetView>
  </sheetViews>
  <sheetFormatPr baseColWidth="10" defaultColWidth="9.140625" defaultRowHeight="12.75" x14ac:dyDescent="0.2"/>
  <cols>
    <col min="1" max="2" width="3.5703125"/>
    <col min="3" max="5" width="8.42578125"/>
    <col min="6" max="6" width="4.28515625"/>
    <col min="7" max="9" width="8.42578125"/>
    <col min="10" max="12" width="3.5703125"/>
    <col min="13" max="15" width="8.42578125"/>
    <col min="16" max="16" width="4.28515625"/>
    <col min="17" max="19" width="8.42578125"/>
    <col min="20" max="22" width="3.5703125"/>
    <col min="23" max="25" width="8.42578125"/>
    <col min="26" max="26" width="4.28515625"/>
    <col min="27" max="29" width="8.42578125"/>
    <col min="30" max="30" width="3.5703125"/>
    <col min="31" max="1025" width="8.42578125"/>
  </cols>
  <sheetData>
    <row r="1" spans="1:36" s="61" customFormat="1" x14ac:dyDescent="0.2"/>
    <row r="2" spans="1:36" s="61" customFormat="1" x14ac:dyDescent="0.2"/>
    <row r="3" spans="1:36" s="61" customFormat="1" x14ac:dyDescent="0.2"/>
    <row r="4" spans="1:36" s="61" customFormat="1" x14ac:dyDescent="0.2"/>
    <row r="5" spans="1:36" s="61" customFormat="1" x14ac:dyDescent="0.2"/>
    <row r="6" spans="1:36" s="61" customFormat="1" x14ac:dyDescent="0.2"/>
    <row r="7" spans="1:36" s="61" customFormat="1" x14ac:dyDescent="0.2"/>
    <row r="8" spans="1:36" s="61" customFormat="1" x14ac:dyDescent="0.2"/>
    <row r="9" spans="1:36" x14ac:dyDescent="0.2">
      <c r="A9" s="1"/>
      <c r="B9" s="2"/>
      <c r="C9" s="3"/>
      <c r="D9" s="3"/>
      <c r="E9" s="3"/>
      <c r="F9" s="3"/>
      <c r="G9" s="3"/>
      <c r="H9" s="3"/>
      <c r="I9" s="3"/>
      <c r="J9" s="4"/>
      <c r="K9" s="5"/>
      <c r="L9" s="4"/>
      <c r="M9" s="6"/>
      <c r="N9" s="6"/>
      <c r="O9" s="6"/>
      <c r="P9" s="6"/>
      <c r="Q9" s="6"/>
      <c r="R9" s="6"/>
      <c r="S9" s="6"/>
      <c r="T9" s="6"/>
      <c r="U9" s="7"/>
      <c r="V9" s="6"/>
      <c r="W9" s="6"/>
      <c r="X9" s="6"/>
      <c r="Y9" s="6"/>
      <c r="Z9" s="6"/>
      <c r="AA9" s="6"/>
      <c r="AB9" s="6"/>
      <c r="AC9" s="6"/>
      <c r="AD9" s="6"/>
      <c r="AE9" s="7"/>
      <c r="AF9" s="7"/>
      <c r="AG9" s="7"/>
      <c r="AH9" s="7"/>
      <c r="AI9" s="7"/>
      <c r="AJ9" s="7"/>
    </row>
    <row r="10" spans="1:36" x14ac:dyDescent="0.2">
      <c r="A10" s="1"/>
      <c r="B10" s="8"/>
      <c r="C10" s="9"/>
      <c r="D10" s="9"/>
      <c r="E10" s="9"/>
      <c r="F10" s="9"/>
      <c r="G10" s="9"/>
      <c r="H10" s="9"/>
      <c r="I10" s="9"/>
      <c r="J10" s="10"/>
      <c r="K10" s="11"/>
      <c r="L10" s="12"/>
      <c r="M10" s="9"/>
      <c r="N10" s="9"/>
      <c r="O10" s="9"/>
      <c r="P10" s="9"/>
      <c r="Q10" s="9"/>
      <c r="R10" s="9"/>
      <c r="S10" s="9"/>
      <c r="T10" s="10"/>
      <c r="U10" s="13"/>
      <c r="V10" s="8"/>
      <c r="W10" s="9"/>
      <c r="X10" s="9"/>
      <c r="Y10" s="9"/>
      <c r="Z10" s="9"/>
      <c r="AA10" s="9"/>
      <c r="AB10" s="9"/>
      <c r="AC10" s="9"/>
      <c r="AD10" s="10"/>
      <c r="AE10" s="14"/>
      <c r="AF10" s="7"/>
      <c r="AG10" s="7"/>
      <c r="AH10" s="7"/>
      <c r="AI10" s="7"/>
      <c r="AJ10" s="7"/>
    </row>
    <row r="11" spans="1:36" ht="23.25" x14ac:dyDescent="0.35">
      <c r="A11" s="1"/>
      <c r="B11" s="15"/>
      <c r="C11" s="73"/>
      <c r="D11" s="73"/>
      <c r="E11" s="16" t="str">
        <f>Team1!C7</f>
        <v>Team 1</v>
      </c>
      <c r="F11" s="16"/>
      <c r="G11" s="16"/>
      <c r="H11" s="7"/>
      <c r="I11" s="7"/>
      <c r="J11" s="17"/>
      <c r="K11" s="13"/>
      <c r="L11" s="18"/>
      <c r="M11" s="73"/>
      <c r="N11" s="73"/>
      <c r="O11" s="16" t="str">
        <f>Team2!C7</f>
        <v>Team 2</v>
      </c>
      <c r="P11" s="7"/>
      <c r="Q11" s="7"/>
      <c r="R11" s="7"/>
      <c r="S11" s="7"/>
      <c r="T11" s="17"/>
      <c r="U11" s="13"/>
      <c r="V11" s="15"/>
      <c r="W11" s="73"/>
      <c r="X11" s="73"/>
      <c r="Y11" s="16" t="str">
        <f>Team3!C7</f>
        <v>Team 3</v>
      </c>
      <c r="Z11" s="7"/>
      <c r="AA11" s="7"/>
      <c r="AB11" s="7"/>
      <c r="AC11" s="7"/>
      <c r="AD11" s="17"/>
      <c r="AE11" s="14"/>
      <c r="AF11" s="7"/>
      <c r="AG11" s="7"/>
      <c r="AH11" s="7"/>
      <c r="AI11" s="7"/>
      <c r="AJ11" s="7"/>
    </row>
    <row r="12" spans="1:36" x14ac:dyDescent="0.2">
      <c r="A12" s="1"/>
      <c r="B12" s="15"/>
      <c r="C12" s="7"/>
      <c r="D12" s="7"/>
      <c r="E12" s="7"/>
      <c r="F12" s="7"/>
      <c r="G12" s="6"/>
      <c r="H12" s="6"/>
      <c r="I12" s="6"/>
      <c r="J12" s="17"/>
      <c r="K12" s="13"/>
      <c r="L12" s="18"/>
      <c r="M12" s="7"/>
      <c r="N12" s="7"/>
      <c r="O12" s="7"/>
      <c r="P12" s="7"/>
      <c r="Q12" s="6"/>
      <c r="R12" s="6"/>
      <c r="S12" s="6"/>
      <c r="T12" s="17"/>
      <c r="U12" s="13"/>
      <c r="V12" s="15"/>
      <c r="W12" s="7"/>
      <c r="X12" s="7"/>
      <c r="Y12" s="7"/>
      <c r="Z12" s="7"/>
      <c r="AA12" s="6"/>
      <c r="AB12" s="6"/>
      <c r="AC12" s="6"/>
      <c r="AD12" s="17"/>
      <c r="AE12" s="14"/>
      <c r="AF12" s="7"/>
      <c r="AG12" s="7"/>
      <c r="AH12" s="7"/>
      <c r="AI12" s="7"/>
      <c r="AJ12" s="7"/>
    </row>
    <row r="13" spans="1:36" ht="15" customHeight="1" x14ac:dyDescent="0.2">
      <c r="A13" s="1"/>
      <c r="B13" s="15"/>
      <c r="C13" s="74" t="s">
        <v>0</v>
      </c>
      <c r="D13" s="74"/>
      <c r="E13" s="68">
        <f>Team1!E31</f>
        <v>195</v>
      </c>
      <c r="F13" s="1"/>
      <c r="G13" s="69" t="s">
        <v>1</v>
      </c>
      <c r="H13" s="69"/>
      <c r="I13" s="70">
        <f>E13-E15</f>
        <v>177</v>
      </c>
      <c r="J13" s="19"/>
      <c r="K13" s="13"/>
      <c r="L13" s="18"/>
      <c r="M13" s="74" t="s">
        <v>0</v>
      </c>
      <c r="N13" s="74"/>
      <c r="O13" s="68">
        <f>Team2!E31</f>
        <v>0</v>
      </c>
      <c r="P13" s="1"/>
      <c r="Q13" s="69" t="s">
        <v>1</v>
      </c>
      <c r="R13" s="69"/>
      <c r="S13" s="70">
        <f>O13-O15</f>
        <v>0</v>
      </c>
      <c r="T13" s="19"/>
      <c r="U13" s="13"/>
      <c r="V13" s="15"/>
      <c r="W13" s="74" t="s">
        <v>0</v>
      </c>
      <c r="X13" s="74"/>
      <c r="Y13" s="68">
        <f>Team3!E31</f>
        <v>0</v>
      </c>
      <c r="Z13" s="1"/>
      <c r="AA13" s="69" t="s">
        <v>1</v>
      </c>
      <c r="AB13" s="69"/>
      <c r="AC13" s="70">
        <f>Y13-Y15</f>
        <v>0</v>
      </c>
      <c r="AD13" s="19"/>
      <c r="AE13" s="14"/>
      <c r="AF13" s="7"/>
      <c r="AG13" s="7"/>
      <c r="AH13" s="7"/>
      <c r="AI13" s="7"/>
      <c r="AJ13" s="7"/>
    </row>
    <row r="14" spans="1:36" ht="15" customHeight="1" x14ac:dyDescent="0.2">
      <c r="A14" s="1"/>
      <c r="B14" s="15"/>
      <c r="C14" s="74"/>
      <c r="D14" s="74"/>
      <c r="E14" s="68"/>
      <c r="F14" s="1"/>
      <c r="G14" s="69"/>
      <c r="H14" s="69"/>
      <c r="I14" s="70"/>
      <c r="J14" s="19"/>
      <c r="K14" s="13"/>
      <c r="L14" s="18"/>
      <c r="M14" s="74"/>
      <c r="N14" s="74"/>
      <c r="O14" s="68"/>
      <c r="P14" s="1"/>
      <c r="Q14" s="69"/>
      <c r="R14" s="69"/>
      <c r="S14" s="70"/>
      <c r="T14" s="19"/>
      <c r="U14" s="13"/>
      <c r="V14" s="15"/>
      <c r="W14" s="74"/>
      <c r="X14" s="74"/>
      <c r="Y14" s="68"/>
      <c r="Z14" s="1"/>
      <c r="AA14" s="69"/>
      <c r="AB14" s="69"/>
      <c r="AC14" s="70"/>
      <c r="AD14" s="19"/>
      <c r="AE14" s="14"/>
      <c r="AF14" s="7"/>
      <c r="AG14" s="7"/>
      <c r="AH14" s="7"/>
      <c r="AI14" s="7"/>
      <c r="AJ14" s="7"/>
    </row>
    <row r="15" spans="1:36" ht="15" customHeight="1" x14ac:dyDescent="0.2">
      <c r="A15" s="1"/>
      <c r="B15" s="15"/>
      <c r="C15" s="71" t="s">
        <v>2</v>
      </c>
      <c r="D15" s="71"/>
      <c r="E15" s="72">
        <f>Team1!E33</f>
        <v>18</v>
      </c>
      <c r="F15" s="1"/>
      <c r="G15" s="69"/>
      <c r="H15" s="69"/>
      <c r="I15" s="70"/>
      <c r="J15" s="19"/>
      <c r="K15" s="13"/>
      <c r="L15" s="18"/>
      <c r="M15" s="71" t="s">
        <v>2</v>
      </c>
      <c r="N15" s="71"/>
      <c r="O15" s="72">
        <f>Team2!E33</f>
        <v>0</v>
      </c>
      <c r="P15" s="1"/>
      <c r="Q15" s="69"/>
      <c r="R15" s="69"/>
      <c r="S15" s="70"/>
      <c r="T15" s="19"/>
      <c r="U15" s="13"/>
      <c r="V15" s="15"/>
      <c r="W15" s="71" t="s">
        <v>2</v>
      </c>
      <c r="X15" s="71"/>
      <c r="Y15" s="72">
        <f>Team3!E33</f>
        <v>0</v>
      </c>
      <c r="Z15" s="1"/>
      <c r="AA15" s="69"/>
      <c r="AB15" s="69"/>
      <c r="AC15" s="70"/>
      <c r="AD15" s="19"/>
      <c r="AE15" s="14"/>
      <c r="AF15" s="7"/>
      <c r="AG15" s="7"/>
      <c r="AH15" s="7"/>
      <c r="AI15" s="7"/>
      <c r="AJ15" s="7"/>
    </row>
    <row r="16" spans="1:36" ht="15" customHeight="1" x14ac:dyDescent="0.2">
      <c r="A16" s="1"/>
      <c r="B16" s="15"/>
      <c r="C16" s="71"/>
      <c r="D16" s="71"/>
      <c r="E16" s="72"/>
      <c r="F16" s="1"/>
      <c r="G16" s="69"/>
      <c r="H16" s="69"/>
      <c r="I16" s="70"/>
      <c r="J16" s="19"/>
      <c r="K16" s="13"/>
      <c r="L16" s="18"/>
      <c r="M16" s="71"/>
      <c r="N16" s="71"/>
      <c r="O16" s="72"/>
      <c r="P16" s="1"/>
      <c r="Q16" s="69"/>
      <c r="R16" s="69"/>
      <c r="S16" s="70"/>
      <c r="T16" s="19"/>
      <c r="U16" s="13"/>
      <c r="V16" s="15"/>
      <c r="W16" s="71"/>
      <c r="X16" s="71"/>
      <c r="Y16" s="72"/>
      <c r="Z16" s="1"/>
      <c r="AA16" s="69"/>
      <c r="AB16" s="69"/>
      <c r="AC16" s="70"/>
      <c r="AD16" s="19"/>
      <c r="AE16" s="14"/>
      <c r="AF16" s="7"/>
      <c r="AG16" s="7"/>
      <c r="AH16" s="7"/>
      <c r="AI16" s="7"/>
      <c r="AJ16" s="7"/>
    </row>
    <row r="17" spans="1:36" x14ac:dyDescent="0.2">
      <c r="A17" s="1"/>
      <c r="B17" s="15"/>
      <c r="C17" s="7"/>
      <c r="D17" s="7"/>
      <c r="E17" s="7"/>
      <c r="F17" s="7"/>
      <c r="G17" s="20"/>
      <c r="H17" s="20"/>
      <c r="I17" s="20"/>
      <c r="J17" s="17"/>
      <c r="K17" s="13"/>
      <c r="L17" s="18"/>
      <c r="M17" s="7"/>
      <c r="N17" s="7"/>
      <c r="O17" s="7"/>
      <c r="P17" s="7"/>
      <c r="Q17" s="20"/>
      <c r="R17" s="20"/>
      <c r="S17" s="20"/>
      <c r="T17" s="17"/>
      <c r="U17" s="13"/>
      <c r="V17" s="15"/>
      <c r="W17" s="7"/>
      <c r="X17" s="7"/>
      <c r="Y17" s="7"/>
      <c r="Z17" s="7"/>
      <c r="AA17" s="20"/>
      <c r="AB17" s="20"/>
      <c r="AC17" s="20"/>
      <c r="AD17" s="17"/>
      <c r="AE17" s="14"/>
      <c r="AF17" s="7"/>
      <c r="AG17" s="7"/>
      <c r="AH17" s="7"/>
      <c r="AI17" s="7"/>
      <c r="AJ17" s="7"/>
    </row>
    <row r="18" spans="1:36" x14ac:dyDescent="0.2">
      <c r="A18" s="1"/>
      <c r="B18" s="15"/>
      <c r="C18" s="7"/>
      <c r="D18" s="7"/>
      <c r="E18" s="7"/>
      <c r="F18" s="7"/>
      <c r="G18" s="7"/>
      <c r="H18" s="7"/>
      <c r="I18" s="7"/>
      <c r="J18" s="17"/>
      <c r="K18" s="13"/>
      <c r="L18" s="18"/>
      <c r="M18" s="7"/>
      <c r="N18" s="7"/>
      <c r="O18" s="7"/>
      <c r="P18" s="7"/>
      <c r="Q18" s="7"/>
      <c r="R18" s="7"/>
      <c r="S18" s="7"/>
      <c r="T18" s="17"/>
      <c r="U18" s="13"/>
      <c r="V18" s="15"/>
      <c r="W18" s="7"/>
      <c r="X18" s="7"/>
      <c r="Y18" s="7"/>
      <c r="Z18" s="7"/>
      <c r="AA18" s="7"/>
      <c r="AB18" s="7"/>
      <c r="AC18" s="7"/>
      <c r="AD18" s="17"/>
      <c r="AE18" s="14"/>
      <c r="AF18" s="7"/>
      <c r="AG18" s="7"/>
      <c r="AH18" s="7"/>
      <c r="AI18" s="7"/>
      <c r="AJ18" s="7"/>
    </row>
    <row r="19" spans="1:36" ht="18" x14ac:dyDescent="0.25">
      <c r="A19" s="1"/>
      <c r="B19" s="15"/>
      <c r="C19" s="67" t="s">
        <v>35</v>
      </c>
      <c r="D19" s="7"/>
      <c r="E19" s="7"/>
      <c r="F19" s="7"/>
      <c r="G19" s="7"/>
      <c r="H19" s="7"/>
      <c r="I19" s="7"/>
      <c r="J19" s="17"/>
      <c r="K19" s="13"/>
      <c r="L19" s="18"/>
      <c r="M19" s="67" t="s">
        <v>35</v>
      </c>
      <c r="N19" s="7"/>
      <c r="O19" s="7"/>
      <c r="P19" s="7"/>
      <c r="Q19" s="7"/>
      <c r="R19" s="7"/>
      <c r="S19" s="7"/>
      <c r="T19" s="17"/>
      <c r="U19" s="13"/>
      <c r="V19" s="15"/>
      <c r="W19" s="67" t="s">
        <v>35</v>
      </c>
      <c r="X19" s="67"/>
      <c r="Y19" s="7"/>
      <c r="Z19" s="7"/>
      <c r="AA19" s="7"/>
      <c r="AB19" s="7"/>
      <c r="AC19" s="7"/>
      <c r="AD19" s="17"/>
      <c r="AE19" s="14"/>
      <c r="AF19" s="7"/>
      <c r="AG19" s="7"/>
      <c r="AH19" s="7"/>
      <c r="AI19" s="7"/>
      <c r="AJ19" s="7"/>
    </row>
    <row r="20" spans="1:36" x14ac:dyDescent="0.2">
      <c r="A20" s="1"/>
      <c r="B20" s="15"/>
      <c r="C20" s="7"/>
      <c r="D20" s="7"/>
      <c r="E20" s="7"/>
      <c r="F20" s="7"/>
      <c r="G20" s="7"/>
      <c r="H20" s="7"/>
      <c r="I20" s="7"/>
      <c r="J20" s="17"/>
      <c r="K20" s="13"/>
      <c r="L20" s="18"/>
      <c r="M20" s="7"/>
      <c r="N20" s="7"/>
      <c r="O20" s="7"/>
      <c r="P20" s="7"/>
      <c r="Q20" s="7"/>
      <c r="R20" s="7"/>
      <c r="S20" s="7"/>
      <c r="T20" s="17"/>
      <c r="U20" s="13"/>
      <c r="V20" s="15"/>
      <c r="W20" s="7"/>
      <c r="X20" s="7"/>
      <c r="Y20" s="7"/>
      <c r="Z20" s="7"/>
      <c r="AA20" s="7"/>
      <c r="AB20" s="7"/>
      <c r="AC20" s="7"/>
      <c r="AD20" s="17"/>
      <c r="AE20" s="14"/>
      <c r="AF20" s="7"/>
      <c r="AG20" s="7"/>
      <c r="AH20" s="7"/>
      <c r="AI20" s="7"/>
      <c r="AJ20" s="7"/>
    </row>
    <row r="21" spans="1:36" x14ac:dyDescent="0.2">
      <c r="A21" s="1"/>
      <c r="B21" s="15"/>
      <c r="C21" s="7"/>
      <c r="D21" s="7"/>
      <c r="E21" s="7"/>
      <c r="F21" s="7"/>
      <c r="G21" s="7"/>
      <c r="H21" s="7"/>
      <c r="I21" s="7"/>
      <c r="J21" s="17"/>
      <c r="K21" s="13"/>
      <c r="L21" s="18"/>
      <c r="M21" s="7"/>
      <c r="N21" s="7"/>
      <c r="O21" s="7"/>
      <c r="P21" s="7"/>
      <c r="Q21" s="7"/>
      <c r="R21" s="7"/>
      <c r="S21" s="7"/>
      <c r="T21" s="17"/>
      <c r="U21" s="13"/>
      <c r="V21" s="15"/>
      <c r="W21" s="7"/>
      <c r="X21" s="7"/>
      <c r="Y21" s="7"/>
      <c r="Z21" s="7"/>
      <c r="AA21" s="7"/>
      <c r="AB21" s="7"/>
      <c r="AC21" s="7"/>
      <c r="AD21" s="17"/>
      <c r="AE21" s="14"/>
      <c r="AF21" s="7"/>
      <c r="AG21" s="7"/>
      <c r="AH21" s="7"/>
      <c r="AI21" s="7"/>
      <c r="AJ21" s="7"/>
    </row>
    <row r="22" spans="1:36" x14ac:dyDescent="0.2">
      <c r="A22" s="1"/>
      <c r="B22" s="15"/>
      <c r="C22" s="7"/>
      <c r="D22" s="7"/>
      <c r="E22" s="7"/>
      <c r="F22" s="7"/>
      <c r="G22" s="7"/>
      <c r="H22" s="7"/>
      <c r="I22" s="7"/>
      <c r="J22" s="17"/>
      <c r="K22" s="13"/>
      <c r="L22" s="18"/>
      <c r="M22" s="7"/>
      <c r="N22" s="7"/>
      <c r="O22" s="7"/>
      <c r="P22" s="7"/>
      <c r="Q22" s="7"/>
      <c r="R22" s="7"/>
      <c r="S22" s="7"/>
      <c r="T22" s="17"/>
      <c r="U22" s="13"/>
      <c r="V22" s="15"/>
      <c r="W22" s="7"/>
      <c r="X22" s="7"/>
      <c r="Y22" s="7"/>
      <c r="Z22" s="7"/>
      <c r="AA22" s="7"/>
      <c r="AB22" s="7"/>
      <c r="AC22" s="7"/>
      <c r="AD22" s="17"/>
      <c r="AE22" s="14"/>
      <c r="AF22" s="7"/>
      <c r="AG22" s="7"/>
      <c r="AH22" s="7"/>
      <c r="AI22" s="7"/>
      <c r="AJ22" s="7"/>
    </row>
    <row r="23" spans="1:36" x14ac:dyDescent="0.2">
      <c r="A23" s="1"/>
      <c r="B23" s="15"/>
      <c r="C23" s="7"/>
      <c r="D23" s="7"/>
      <c r="E23" s="7"/>
      <c r="F23" s="7"/>
      <c r="G23" s="7"/>
      <c r="H23" s="7"/>
      <c r="I23" s="7"/>
      <c r="J23" s="17"/>
      <c r="K23" s="13"/>
      <c r="L23" s="18"/>
      <c r="M23" s="7"/>
      <c r="N23" s="7"/>
      <c r="O23" s="7"/>
      <c r="P23" s="7"/>
      <c r="Q23" s="7"/>
      <c r="R23" s="7"/>
      <c r="S23" s="7"/>
      <c r="T23" s="17"/>
      <c r="U23" s="13"/>
      <c r="V23" s="15"/>
      <c r="W23" s="7"/>
      <c r="X23" s="7"/>
      <c r="Y23" s="7"/>
      <c r="Z23" s="7"/>
      <c r="AA23" s="7"/>
      <c r="AB23" s="7"/>
      <c r="AC23" s="7"/>
      <c r="AD23" s="17"/>
      <c r="AE23" s="14"/>
      <c r="AF23" s="7"/>
      <c r="AG23" s="7"/>
      <c r="AH23" s="7"/>
      <c r="AI23" s="7"/>
      <c r="AJ23" s="7"/>
    </row>
    <row r="24" spans="1:36" x14ac:dyDescent="0.2">
      <c r="A24" s="1"/>
      <c r="B24" s="15"/>
      <c r="C24" s="7"/>
      <c r="D24" s="7"/>
      <c r="E24" s="7"/>
      <c r="F24" s="7"/>
      <c r="G24" s="7"/>
      <c r="H24" s="7"/>
      <c r="I24" s="7"/>
      <c r="J24" s="17"/>
      <c r="K24" s="13"/>
      <c r="L24" s="18"/>
      <c r="M24" s="7"/>
      <c r="N24" s="7"/>
      <c r="O24" s="7"/>
      <c r="P24" s="7"/>
      <c r="Q24" s="7"/>
      <c r="R24" s="7"/>
      <c r="S24" s="7"/>
      <c r="T24" s="17"/>
      <c r="U24" s="13"/>
      <c r="V24" s="15"/>
      <c r="W24" s="7"/>
      <c r="X24" s="7"/>
      <c r="Y24" s="7"/>
      <c r="Z24" s="7"/>
      <c r="AA24" s="7"/>
      <c r="AB24" s="7"/>
      <c r="AC24" s="7"/>
      <c r="AD24" s="17"/>
      <c r="AE24" s="14"/>
      <c r="AF24" s="7"/>
      <c r="AG24" s="7"/>
      <c r="AH24" s="7"/>
      <c r="AI24" s="7"/>
      <c r="AJ24" s="7"/>
    </row>
    <row r="25" spans="1:36" x14ac:dyDescent="0.2">
      <c r="A25" s="1"/>
      <c r="B25" s="15"/>
      <c r="C25" s="7"/>
      <c r="D25" s="7"/>
      <c r="E25" s="7"/>
      <c r="F25" s="7"/>
      <c r="G25" s="7"/>
      <c r="H25" s="7"/>
      <c r="I25" s="7"/>
      <c r="J25" s="17"/>
      <c r="K25" s="13"/>
      <c r="L25" s="18"/>
      <c r="M25" s="7"/>
      <c r="N25" s="7"/>
      <c r="O25" s="7"/>
      <c r="P25" s="7"/>
      <c r="Q25" s="7"/>
      <c r="R25" s="7"/>
      <c r="S25" s="7"/>
      <c r="T25" s="17"/>
      <c r="U25" s="13"/>
      <c r="V25" s="15"/>
      <c r="W25" s="7"/>
      <c r="X25" s="7"/>
      <c r="Y25" s="7"/>
      <c r="Z25" s="7"/>
      <c r="AA25" s="7"/>
      <c r="AB25" s="7"/>
      <c r="AC25" s="7"/>
      <c r="AD25" s="17"/>
      <c r="AE25" s="14"/>
      <c r="AF25" s="7"/>
      <c r="AG25" s="7"/>
      <c r="AH25" s="7"/>
      <c r="AI25" s="7"/>
      <c r="AJ25" s="7"/>
    </row>
    <row r="26" spans="1:36" x14ac:dyDescent="0.2">
      <c r="A26" s="1"/>
      <c r="B26" s="15"/>
      <c r="C26" s="21"/>
      <c r="D26" s="7"/>
      <c r="E26" s="7"/>
      <c r="F26" s="7"/>
      <c r="G26" s="7"/>
      <c r="H26" s="7"/>
      <c r="I26" s="7"/>
      <c r="J26" s="17"/>
      <c r="K26" s="13"/>
      <c r="L26" s="18"/>
      <c r="M26" s="7"/>
      <c r="N26" s="7"/>
      <c r="O26" s="7"/>
      <c r="P26" s="7"/>
      <c r="Q26" s="7"/>
      <c r="R26" s="7"/>
      <c r="S26" s="7"/>
      <c r="T26" s="17"/>
      <c r="U26" s="13"/>
      <c r="V26" s="15"/>
      <c r="W26" s="7"/>
      <c r="X26" s="7"/>
      <c r="Y26" s="7"/>
      <c r="Z26" s="7"/>
      <c r="AA26" s="7"/>
      <c r="AB26" s="7"/>
      <c r="AC26" s="7"/>
      <c r="AD26" s="17"/>
      <c r="AE26" s="14"/>
      <c r="AF26" s="7"/>
      <c r="AG26" s="7"/>
      <c r="AH26" s="7"/>
      <c r="AI26" s="7"/>
      <c r="AJ26" s="7"/>
    </row>
    <row r="27" spans="1:36" x14ac:dyDescent="0.2">
      <c r="A27" s="1"/>
      <c r="B27" s="15"/>
      <c r="C27" s="7"/>
      <c r="D27" s="7"/>
      <c r="E27" s="7"/>
      <c r="F27" s="7"/>
      <c r="G27" s="7"/>
      <c r="H27" s="7"/>
      <c r="I27" s="7"/>
      <c r="J27" s="17"/>
      <c r="K27" s="13"/>
      <c r="L27" s="18"/>
      <c r="M27" s="7"/>
      <c r="N27" s="7"/>
      <c r="O27" s="7"/>
      <c r="P27" s="7"/>
      <c r="Q27" s="7"/>
      <c r="R27" s="7"/>
      <c r="S27" s="7"/>
      <c r="T27" s="17"/>
      <c r="U27" s="13"/>
      <c r="V27" s="15"/>
      <c r="W27" s="7"/>
      <c r="X27" s="7"/>
      <c r="Y27" s="7"/>
      <c r="Z27" s="7"/>
      <c r="AA27" s="7"/>
      <c r="AB27" s="7"/>
      <c r="AC27" s="7"/>
      <c r="AD27" s="17"/>
      <c r="AE27" s="14"/>
      <c r="AF27" s="7"/>
      <c r="AG27" s="7"/>
      <c r="AH27" s="7"/>
      <c r="AI27" s="7"/>
      <c r="AJ27" s="7"/>
    </row>
    <row r="28" spans="1:36" x14ac:dyDescent="0.2">
      <c r="A28" s="1"/>
      <c r="B28" s="15"/>
      <c r="C28" s="7"/>
      <c r="D28" s="7"/>
      <c r="E28" s="7"/>
      <c r="F28" s="7"/>
      <c r="G28" s="7"/>
      <c r="H28" s="7"/>
      <c r="I28" s="7"/>
      <c r="J28" s="17"/>
      <c r="K28" s="13"/>
      <c r="L28" s="18"/>
      <c r="M28" s="7"/>
      <c r="N28" s="7"/>
      <c r="O28" s="7"/>
      <c r="P28" s="7"/>
      <c r="Q28" s="7"/>
      <c r="R28" s="7"/>
      <c r="S28" s="7"/>
      <c r="T28" s="17"/>
      <c r="U28" s="13"/>
      <c r="V28" s="15"/>
      <c r="W28" s="7"/>
      <c r="X28" s="7"/>
      <c r="Y28" s="7"/>
      <c r="Z28" s="7"/>
      <c r="AA28" s="7"/>
      <c r="AB28" s="7"/>
      <c r="AC28" s="7"/>
      <c r="AD28" s="17"/>
      <c r="AE28" s="14"/>
      <c r="AF28" s="7"/>
      <c r="AG28" s="7"/>
      <c r="AH28" s="7"/>
      <c r="AI28" s="7"/>
      <c r="AJ28" s="7"/>
    </row>
    <row r="29" spans="1:36" x14ac:dyDescent="0.2">
      <c r="A29" s="1"/>
      <c r="B29" s="15"/>
      <c r="C29" s="7"/>
      <c r="D29" s="7"/>
      <c r="E29" s="7"/>
      <c r="F29" s="7"/>
      <c r="G29" s="7"/>
      <c r="H29" s="7"/>
      <c r="I29" s="7"/>
      <c r="J29" s="17"/>
      <c r="K29" s="13"/>
      <c r="L29" s="18"/>
      <c r="M29" s="7"/>
      <c r="N29" s="7"/>
      <c r="O29" s="7"/>
      <c r="P29" s="7"/>
      <c r="Q29" s="7"/>
      <c r="R29" s="7"/>
      <c r="S29" s="7"/>
      <c r="T29" s="17"/>
      <c r="U29" s="13"/>
      <c r="V29" s="15"/>
      <c r="W29" s="7"/>
      <c r="X29" s="7"/>
      <c r="Y29" s="7"/>
      <c r="Z29" s="7"/>
      <c r="AA29" s="7"/>
      <c r="AB29" s="7"/>
      <c r="AC29" s="7"/>
      <c r="AD29" s="17"/>
      <c r="AE29" s="14"/>
      <c r="AF29" s="7"/>
      <c r="AG29" s="7"/>
      <c r="AH29" s="7"/>
      <c r="AI29" s="7"/>
      <c r="AJ29" s="7"/>
    </row>
    <row r="30" spans="1:36" x14ac:dyDescent="0.2">
      <c r="A30" s="1"/>
      <c r="B30" s="15"/>
      <c r="C30" s="7"/>
      <c r="D30" s="7"/>
      <c r="E30" s="7"/>
      <c r="F30" s="7"/>
      <c r="G30" s="7"/>
      <c r="H30" s="7"/>
      <c r="I30" s="7"/>
      <c r="J30" s="17"/>
      <c r="K30" s="13"/>
      <c r="L30" s="18"/>
      <c r="M30" s="7"/>
      <c r="N30" s="7"/>
      <c r="O30" s="7"/>
      <c r="P30" s="7"/>
      <c r="Q30" s="7"/>
      <c r="R30" s="7"/>
      <c r="S30" s="7"/>
      <c r="T30" s="17"/>
      <c r="U30" s="13"/>
      <c r="V30" s="15"/>
      <c r="W30" s="7"/>
      <c r="X30" s="7"/>
      <c r="Y30" s="7"/>
      <c r="Z30" s="7"/>
      <c r="AA30" s="7"/>
      <c r="AB30" s="7"/>
      <c r="AC30" s="7"/>
      <c r="AD30" s="17"/>
      <c r="AE30" s="14"/>
      <c r="AF30" s="7"/>
      <c r="AG30" s="7"/>
      <c r="AH30" s="7"/>
      <c r="AI30" s="7"/>
      <c r="AJ30" s="7"/>
    </row>
    <row r="31" spans="1:36" x14ac:dyDescent="0.2">
      <c r="A31" s="1"/>
      <c r="B31" s="15"/>
      <c r="C31" s="7"/>
      <c r="D31" s="7"/>
      <c r="E31" s="7"/>
      <c r="F31" s="7"/>
      <c r="G31" s="7"/>
      <c r="H31" s="7"/>
      <c r="I31" s="7"/>
      <c r="J31" s="17"/>
      <c r="K31" s="13"/>
      <c r="L31" s="18"/>
      <c r="M31" s="7"/>
      <c r="N31" s="7"/>
      <c r="O31" s="7"/>
      <c r="P31" s="7"/>
      <c r="Q31" s="7"/>
      <c r="R31" s="7"/>
      <c r="S31" s="7"/>
      <c r="T31" s="17"/>
      <c r="U31" s="13"/>
      <c r="V31" s="15"/>
      <c r="W31" s="7"/>
      <c r="X31" s="7"/>
      <c r="Y31" s="7"/>
      <c r="Z31" s="7"/>
      <c r="AA31" s="7"/>
      <c r="AB31" s="7"/>
      <c r="AC31" s="7"/>
      <c r="AD31" s="17"/>
      <c r="AE31" s="14"/>
      <c r="AF31" s="7"/>
      <c r="AG31" s="7"/>
      <c r="AH31" s="7"/>
      <c r="AI31" s="7"/>
      <c r="AJ31" s="7"/>
    </row>
    <row r="32" spans="1:36" x14ac:dyDescent="0.2">
      <c r="A32" s="1"/>
      <c r="B32" s="15"/>
      <c r="C32" s="7"/>
      <c r="D32" s="7"/>
      <c r="E32" s="7"/>
      <c r="F32" s="7"/>
      <c r="G32" s="7"/>
      <c r="H32" s="7"/>
      <c r="I32" s="7"/>
      <c r="J32" s="17"/>
      <c r="K32" s="13"/>
      <c r="L32" s="18"/>
      <c r="M32" s="7"/>
      <c r="N32" s="7"/>
      <c r="O32" s="7"/>
      <c r="P32" s="7"/>
      <c r="Q32" s="7"/>
      <c r="R32" s="7"/>
      <c r="S32" s="7"/>
      <c r="T32" s="17"/>
      <c r="U32" s="13"/>
      <c r="V32" s="15"/>
      <c r="W32" s="7"/>
      <c r="X32" s="7"/>
      <c r="Y32" s="7"/>
      <c r="Z32" s="7"/>
      <c r="AA32" s="7"/>
      <c r="AB32" s="7"/>
      <c r="AC32" s="7"/>
      <c r="AD32" s="17"/>
      <c r="AE32" s="14"/>
      <c r="AF32" s="7"/>
      <c r="AG32" s="7"/>
      <c r="AH32" s="7"/>
      <c r="AI32" s="7"/>
      <c r="AJ32" s="7"/>
    </row>
    <row r="33" spans="1:36" x14ac:dyDescent="0.2">
      <c r="A33" s="1"/>
      <c r="B33" s="15"/>
      <c r="C33" s="7"/>
      <c r="D33" s="7"/>
      <c r="E33" s="7"/>
      <c r="F33" s="7"/>
      <c r="G33" s="7"/>
      <c r="H33" s="7"/>
      <c r="I33" s="7"/>
      <c r="J33" s="17"/>
      <c r="K33" s="13"/>
      <c r="L33" s="18"/>
      <c r="M33" s="7"/>
      <c r="N33" s="7"/>
      <c r="O33" s="7"/>
      <c r="P33" s="7"/>
      <c r="Q33" s="7"/>
      <c r="R33" s="7"/>
      <c r="S33" s="7"/>
      <c r="T33" s="17"/>
      <c r="U33" s="13"/>
      <c r="V33" s="15"/>
      <c r="W33" s="7"/>
      <c r="X33" s="7"/>
      <c r="Y33" s="7"/>
      <c r="Z33" s="7"/>
      <c r="AA33" s="7"/>
      <c r="AB33" s="7"/>
      <c r="AC33" s="7"/>
      <c r="AD33" s="17"/>
      <c r="AE33" s="14"/>
      <c r="AF33" s="7"/>
      <c r="AG33" s="7"/>
      <c r="AH33" s="7"/>
      <c r="AI33" s="7"/>
      <c r="AJ33" s="7"/>
    </row>
    <row r="34" spans="1:36" x14ac:dyDescent="0.2">
      <c r="A34" s="1"/>
      <c r="B34" s="15"/>
      <c r="C34" s="7"/>
      <c r="D34" s="7"/>
      <c r="E34" s="7"/>
      <c r="F34" s="7"/>
      <c r="G34" s="7"/>
      <c r="H34" s="7"/>
      <c r="I34" s="7"/>
      <c r="J34" s="17"/>
      <c r="K34" s="13"/>
      <c r="L34" s="18"/>
      <c r="M34" s="7"/>
      <c r="N34" s="7"/>
      <c r="O34" s="7"/>
      <c r="P34" s="7"/>
      <c r="Q34" s="7"/>
      <c r="R34" s="7"/>
      <c r="S34" s="7"/>
      <c r="T34" s="17"/>
      <c r="U34" s="13"/>
      <c r="V34" s="15"/>
      <c r="W34" s="7"/>
      <c r="X34" s="7"/>
      <c r="Y34" s="7"/>
      <c r="Z34" s="7"/>
      <c r="AA34" s="7"/>
      <c r="AB34" s="7"/>
      <c r="AC34" s="7"/>
      <c r="AD34" s="17"/>
      <c r="AE34" s="14"/>
      <c r="AF34" s="7"/>
      <c r="AG34" s="7"/>
      <c r="AH34" s="7"/>
      <c r="AI34" s="7"/>
      <c r="AJ34" s="7"/>
    </row>
    <row r="35" spans="1:36" x14ac:dyDescent="0.2">
      <c r="A35" s="1"/>
      <c r="B35" s="15"/>
      <c r="C35" s="7"/>
      <c r="D35" s="7"/>
      <c r="E35" s="7"/>
      <c r="F35" s="7"/>
      <c r="G35" s="7"/>
      <c r="H35" s="7"/>
      <c r="I35" s="7"/>
      <c r="J35" s="17"/>
      <c r="K35" s="13"/>
      <c r="L35" s="18"/>
      <c r="M35" s="7"/>
      <c r="N35" s="7"/>
      <c r="O35" s="7"/>
      <c r="P35" s="7"/>
      <c r="Q35" s="7"/>
      <c r="R35" s="7"/>
      <c r="S35" s="7"/>
      <c r="T35" s="17"/>
      <c r="U35" s="13"/>
      <c r="V35" s="15"/>
      <c r="W35" s="7"/>
      <c r="X35" s="7"/>
      <c r="Y35" s="7"/>
      <c r="Z35" s="7"/>
      <c r="AA35" s="7"/>
      <c r="AB35" s="7"/>
      <c r="AC35" s="7"/>
      <c r="AD35" s="17"/>
      <c r="AE35" s="14"/>
      <c r="AF35" s="7"/>
      <c r="AG35" s="7"/>
      <c r="AH35" s="7"/>
      <c r="AI35" s="7"/>
      <c r="AJ35" s="7"/>
    </row>
    <row r="36" spans="1:36" x14ac:dyDescent="0.2">
      <c r="A36" s="1"/>
      <c r="B36" s="15"/>
      <c r="C36" s="7"/>
      <c r="D36" s="7"/>
      <c r="E36" s="7"/>
      <c r="F36" s="7"/>
      <c r="G36" s="7"/>
      <c r="H36" s="7"/>
      <c r="I36" s="7"/>
      <c r="J36" s="17"/>
      <c r="K36" s="13"/>
      <c r="L36" s="18"/>
      <c r="M36" s="7"/>
      <c r="N36" s="7"/>
      <c r="O36" s="7"/>
      <c r="P36" s="7"/>
      <c r="Q36" s="7"/>
      <c r="R36" s="7"/>
      <c r="S36" s="7"/>
      <c r="T36" s="17"/>
      <c r="U36" s="13"/>
      <c r="V36" s="15"/>
      <c r="W36" s="7"/>
      <c r="X36" s="7"/>
      <c r="Y36" s="7"/>
      <c r="Z36" s="7"/>
      <c r="AA36" s="7"/>
      <c r="AB36" s="7"/>
      <c r="AC36" s="7"/>
      <c r="AD36" s="17"/>
      <c r="AE36" s="14"/>
      <c r="AF36" s="7"/>
      <c r="AG36" s="7"/>
      <c r="AH36" s="7"/>
      <c r="AI36" s="7"/>
      <c r="AJ36" s="7"/>
    </row>
    <row r="37" spans="1:36" x14ac:dyDescent="0.2">
      <c r="A37" s="1"/>
      <c r="B37" s="15"/>
      <c r="C37" s="7"/>
      <c r="D37" s="7"/>
      <c r="E37" s="7"/>
      <c r="F37" s="7"/>
      <c r="G37" s="7"/>
      <c r="H37" s="7"/>
      <c r="I37" s="7"/>
      <c r="J37" s="17"/>
      <c r="K37" s="13"/>
      <c r="L37" s="18"/>
      <c r="M37" s="7"/>
      <c r="N37" s="7"/>
      <c r="O37" s="7"/>
      <c r="P37" s="7"/>
      <c r="Q37" s="7"/>
      <c r="R37" s="7"/>
      <c r="S37" s="7"/>
      <c r="T37" s="17"/>
      <c r="U37" s="13"/>
      <c r="V37" s="15"/>
      <c r="W37" s="7"/>
      <c r="X37" s="7"/>
      <c r="Y37" s="7"/>
      <c r="Z37" s="7"/>
      <c r="AA37" s="7"/>
      <c r="AB37" s="7"/>
      <c r="AC37" s="7"/>
      <c r="AD37" s="17"/>
      <c r="AE37" s="14"/>
      <c r="AF37" s="7"/>
      <c r="AG37" s="7"/>
      <c r="AH37" s="7"/>
      <c r="AI37" s="7"/>
      <c r="AJ37" s="7"/>
    </row>
    <row r="38" spans="1:36" x14ac:dyDescent="0.2">
      <c r="A38" s="1"/>
      <c r="B38" s="15"/>
      <c r="C38" s="7"/>
      <c r="D38" s="7"/>
      <c r="E38" s="7"/>
      <c r="F38" s="7"/>
      <c r="G38" s="7"/>
      <c r="H38" s="7"/>
      <c r="I38" s="7"/>
      <c r="J38" s="17"/>
      <c r="K38" s="13"/>
      <c r="L38" s="18"/>
      <c r="M38" s="7"/>
      <c r="N38" s="7"/>
      <c r="O38" s="7"/>
      <c r="P38" s="7"/>
      <c r="Q38" s="7"/>
      <c r="R38" s="7"/>
      <c r="S38" s="7"/>
      <c r="T38" s="17"/>
      <c r="U38" s="13"/>
      <c r="V38" s="15"/>
      <c r="W38" s="7"/>
      <c r="X38" s="7"/>
      <c r="Y38" s="7"/>
      <c r="Z38" s="7"/>
      <c r="AA38" s="7"/>
      <c r="AB38" s="7"/>
      <c r="AC38" s="7"/>
      <c r="AD38" s="17"/>
      <c r="AE38" s="14"/>
      <c r="AF38" s="7"/>
      <c r="AG38" s="7"/>
      <c r="AH38" s="7"/>
      <c r="AI38" s="7"/>
      <c r="AJ38" s="7"/>
    </row>
    <row r="39" spans="1:36" x14ac:dyDescent="0.2">
      <c r="A39" s="1"/>
      <c r="B39" s="15"/>
      <c r="C39" s="7"/>
      <c r="D39" s="7"/>
      <c r="E39" s="7"/>
      <c r="F39" s="7"/>
      <c r="G39" s="7"/>
      <c r="H39" s="7"/>
      <c r="I39" s="7"/>
      <c r="J39" s="17"/>
      <c r="K39" s="13"/>
      <c r="L39" s="18"/>
      <c r="M39" s="7"/>
      <c r="N39" s="7"/>
      <c r="O39" s="7"/>
      <c r="P39" s="7"/>
      <c r="Q39" s="7"/>
      <c r="R39" s="7"/>
      <c r="S39" s="7"/>
      <c r="T39" s="17"/>
      <c r="U39" s="13"/>
      <c r="V39" s="15"/>
      <c r="W39" s="7"/>
      <c r="X39" s="7"/>
      <c r="Y39" s="7"/>
      <c r="Z39" s="7"/>
      <c r="AA39" s="7"/>
      <c r="AB39" s="7"/>
      <c r="AC39" s="7"/>
      <c r="AD39" s="17"/>
      <c r="AE39" s="14"/>
      <c r="AF39" s="7"/>
      <c r="AG39" s="7"/>
      <c r="AH39" s="7"/>
      <c r="AI39" s="7"/>
      <c r="AJ39" s="7"/>
    </row>
    <row r="40" spans="1:36" x14ac:dyDescent="0.2">
      <c r="A40" s="1"/>
      <c r="B40" s="22"/>
      <c r="C40" s="23"/>
      <c r="D40" s="23"/>
      <c r="E40" s="23"/>
      <c r="F40" s="23"/>
      <c r="G40" s="23"/>
      <c r="H40" s="23"/>
      <c r="I40" s="23"/>
      <c r="J40" s="24"/>
      <c r="K40" s="25"/>
      <c r="L40" s="26"/>
      <c r="M40" s="23"/>
      <c r="N40" s="23"/>
      <c r="O40" s="23"/>
      <c r="P40" s="23"/>
      <c r="Q40" s="23"/>
      <c r="R40" s="23"/>
      <c r="S40" s="23"/>
      <c r="T40" s="24"/>
      <c r="U40" s="13"/>
      <c r="V40" s="22"/>
      <c r="W40" s="23"/>
      <c r="X40" s="23"/>
      <c r="Y40" s="23"/>
      <c r="Z40" s="23"/>
      <c r="AA40" s="23"/>
      <c r="AB40" s="23"/>
      <c r="AC40" s="23"/>
      <c r="AD40" s="24"/>
      <c r="AE40" s="14"/>
      <c r="AF40" s="7"/>
      <c r="AG40" s="7"/>
      <c r="AH40" s="7"/>
      <c r="AI40" s="7"/>
      <c r="AJ40" s="7"/>
    </row>
    <row r="41" spans="1:36" x14ac:dyDescent="0.2">
      <c r="A41" s="7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7"/>
      <c r="V41" s="20"/>
      <c r="W41" s="20"/>
      <c r="X41" s="20"/>
      <c r="Y41" s="20"/>
      <c r="Z41" s="20"/>
      <c r="AA41" s="20"/>
      <c r="AB41" s="20"/>
      <c r="AC41" s="20"/>
      <c r="AD41" s="20"/>
      <c r="AE41" s="7"/>
      <c r="AF41" s="7"/>
      <c r="AG41" s="7"/>
      <c r="AH41" s="7"/>
      <c r="AI41" s="7"/>
      <c r="AJ41" s="7"/>
    </row>
    <row r="42" spans="1:36" x14ac:dyDescent="0.2">
      <c r="A42" s="61"/>
      <c r="B42" s="61"/>
      <c r="C42" s="61"/>
      <c r="D42" s="61"/>
      <c r="E42" s="61"/>
      <c r="F42" s="61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</row>
    <row r="43" spans="1:36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</row>
    <row r="44" spans="1:36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</row>
    <row r="45" spans="1:36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</row>
    <row r="46" spans="1:36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</row>
    <row r="47" spans="1:36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</row>
    <row r="48" spans="1:36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</row>
    <row r="49" spans="1:36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</row>
    <row r="50" spans="1:36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1:36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</row>
    <row r="52" spans="1:36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</row>
    <row r="53" spans="1:36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</row>
    <row r="54" spans="1:36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</row>
    <row r="55" spans="1:36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</row>
    <row r="56" spans="1:36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</row>
    <row r="57" spans="1:36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</row>
  </sheetData>
  <mergeCells count="21">
    <mergeCell ref="C11:D11"/>
    <mergeCell ref="M11:N11"/>
    <mergeCell ref="W11:X11"/>
    <mergeCell ref="C13:D14"/>
    <mergeCell ref="E13:E14"/>
    <mergeCell ref="G13:H16"/>
    <mergeCell ref="I13:I16"/>
    <mergeCell ref="M13:N14"/>
    <mergeCell ref="O13:O14"/>
    <mergeCell ref="Q13:R16"/>
    <mergeCell ref="S13:S16"/>
    <mergeCell ref="W13:X14"/>
    <mergeCell ref="Y13:Y14"/>
    <mergeCell ref="AA13:AB16"/>
    <mergeCell ref="AC13:AC16"/>
    <mergeCell ref="C15:D16"/>
    <mergeCell ref="E15:E16"/>
    <mergeCell ref="M15:N16"/>
    <mergeCell ref="O15:O16"/>
    <mergeCell ref="W15:X16"/>
    <mergeCell ref="Y15:Y16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N76"/>
  <sheetViews>
    <sheetView zoomScale="80" zoomScaleNormal="80" workbookViewId="0">
      <selection activeCell="R98" sqref="R98"/>
    </sheetView>
  </sheetViews>
  <sheetFormatPr baseColWidth="10" defaultColWidth="9.140625" defaultRowHeight="12.75" x14ac:dyDescent="0.2"/>
  <cols>
    <col min="1" max="1" width="7.42578125" customWidth="1"/>
    <col min="2" max="2" width="15.140625" customWidth="1"/>
    <col min="3" max="3" width="10.85546875" customWidth="1"/>
    <col min="4" max="7" width="8.42578125"/>
    <col min="8" max="8" width="14" customWidth="1"/>
    <col min="9" max="10" width="8.42578125"/>
    <col min="11" max="11" width="10"/>
    <col min="12" max="12" width="12.85546875" customWidth="1"/>
    <col min="13" max="13" width="13.42578125" customWidth="1"/>
    <col min="14" max="1025" width="8.42578125"/>
  </cols>
  <sheetData>
    <row r="5" spans="1:14" ht="23.25" x14ac:dyDescent="0.35">
      <c r="D5" s="89" t="s">
        <v>28</v>
      </c>
      <c r="E5" s="89"/>
      <c r="F5" s="89"/>
      <c r="G5" s="89"/>
      <c r="H5" s="87" t="s">
        <v>31</v>
      </c>
      <c r="I5" s="87"/>
      <c r="J5" s="87"/>
      <c r="K5" s="87"/>
      <c r="L5" s="87"/>
      <c r="M5" s="87"/>
      <c r="N5" s="87"/>
    </row>
    <row r="6" spans="1:14" x14ac:dyDescent="0.2">
      <c r="H6" s="88" t="s">
        <v>32</v>
      </c>
      <c r="I6" s="88"/>
      <c r="J6" s="88"/>
      <c r="K6" s="88"/>
      <c r="L6" s="88"/>
    </row>
    <row r="7" spans="1:14" ht="15" x14ac:dyDescent="0.2">
      <c r="B7" s="27" t="s">
        <v>3</v>
      </c>
      <c r="C7" s="90" t="s">
        <v>10</v>
      </c>
      <c r="D7" s="90"/>
      <c r="E7" s="90"/>
      <c r="F7" s="90"/>
    </row>
    <row r="9" spans="1:14" ht="15" x14ac:dyDescent="0.2">
      <c r="B9" s="27" t="s">
        <v>23</v>
      </c>
      <c r="D9" s="91" t="s">
        <v>30</v>
      </c>
      <c r="E9" s="91"/>
    </row>
    <row r="10" spans="1:14" ht="15" x14ac:dyDescent="0.2">
      <c r="B10" s="27"/>
    </row>
    <row r="11" spans="1:14" ht="13.15" customHeight="1" x14ac:dyDescent="0.2">
      <c r="A11" s="83" t="s">
        <v>16</v>
      </c>
      <c r="B11" s="83" t="s">
        <v>14</v>
      </c>
      <c r="C11" s="83" t="s">
        <v>15</v>
      </c>
      <c r="D11" s="84"/>
      <c r="E11" s="84"/>
      <c r="F11" s="84"/>
      <c r="G11" s="84"/>
      <c r="H11" s="28"/>
      <c r="I11" s="28"/>
      <c r="J11" s="28"/>
      <c r="K11" s="85" t="s">
        <v>22</v>
      </c>
      <c r="L11" s="75" t="s">
        <v>26</v>
      </c>
      <c r="M11" s="76" t="s">
        <v>27</v>
      </c>
      <c r="N11" s="77" t="s">
        <v>17</v>
      </c>
    </row>
    <row r="12" spans="1:14" ht="25.9" customHeight="1" x14ac:dyDescent="0.2">
      <c r="A12" s="83"/>
      <c r="B12" s="83"/>
      <c r="C12" s="83"/>
      <c r="D12" s="29" t="s">
        <v>7</v>
      </c>
      <c r="E12" s="44" t="s">
        <v>13</v>
      </c>
      <c r="F12" s="60" t="s">
        <v>8</v>
      </c>
      <c r="G12" s="48" t="s">
        <v>4</v>
      </c>
      <c r="H12" s="45" t="s">
        <v>20</v>
      </c>
      <c r="I12" s="46" t="s">
        <v>5</v>
      </c>
      <c r="J12" s="64" t="s">
        <v>6</v>
      </c>
      <c r="K12" s="86"/>
      <c r="L12" s="75"/>
      <c r="M12" s="76"/>
      <c r="N12" s="77"/>
    </row>
    <row r="13" spans="1:14" x14ac:dyDescent="0.2">
      <c r="A13">
        <v>2</v>
      </c>
      <c r="B13">
        <v>1</v>
      </c>
      <c r="C13">
        <f t="shared" ref="C13:C24" si="0">IF($D$9=$B$45,B46,IF($D$9=$C$45,C46,IF($D$9=$D$45,D46,)))</f>
        <v>15</v>
      </c>
      <c r="D13" s="31"/>
      <c r="E13" s="32"/>
      <c r="F13" s="32">
        <v>1</v>
      </c>
      <c r="G13" s="32">
        <v>1</v>
      </c>
      <c r="H13" s="32">
        <v>9</v>
      </c>
      <c r="I13" s="32">
        <v>4</v>
      </c>
      <c r="J13" s="33">
        <v>0</v>
      </c>
      <c r="K13">
        <f t="shared" ref="K13:K24" si="1">SUM(D13:J13)</f>
        <v>15</v>
      </c>
      <c r="L13">
        <f t="shared" ref="L13:L24" si="2">IF(C13=K13,C13,0)</f>
        <v>15</v>
      </c>
      <c r="M13">
        <f t="shared" ref="M13:M24" si="3">D13*$C$40+E13*$C$41+I13*$C$42</f>
        <v>2</v>
      </c>
      <c r="N13">
        <f t="shared" ref="N13:N24" si="4">L13-M13</f>
        <v>13</v>
      </c>
    </row>
    <row r="14" spans="1:14" x14ac:dyDescent="0.2">
      <c r="A14">
        <v>4</v>
      </c>
      <c r="B14">
        <v>2</v>
      </c>
      <c r="C14">
        <f t="shared" si="0"/>
        <v>15</v>
      </c>
      <c r="D14" s="31"/>
      <c r="E14" s="32"/>
      <c r="F14" s="32">
        <v>1</v>
      </c>
      <c r="G14" s="32">
        <v>1</v>
      </c>
      <c r="H14" s="32">
        <v>9</v>
      </c>
      <c r="I14" s="32">
        <v>4</v>
      </c>
      <c r="J14" s="33">
        <v>0</v>
      </c>
      <c r="K14">
        <f t="shared" si="1"/>
        <v>15</v>
      </c>
      <c r="L14">
        <f t="shared" si="2"/>
        <v>15</v>
      </c>
      <c r="M14">
        <f t="shared" si="3"/>
        <v>2</v>
      </c>
      <c r="N14">
        <f t="shared" si="4"/>
        <v>13</v>
      </c>
    </row>
    <row r="15" spans="1:14" x14ac:dyDescent="0.2">
      <c r="A15">
        <v>6</v>
      </c>
      <c r="B15">
        <v>3</v>
      </c>
      <c r="C15">
        <f t="shared" si="0"/>
        <v>16</v>
      </c>
      <c r="D15" s="31"/>
      <c r="E15" s="32"/>
      <c r="F15" s="32">
        <v>3</v>
      </c>
      <c r="G15" s="32">
        <v>1</v>
      </c>
      <c r="H15" s="32">
        <v>9</v>
      </c>
      <c r="I15" s="32">
        <v>2</v>
      </c>
      <c r="J15" s="33">
        <v>1</v>
      </c>
      <c r="K15">
        <f t="shared" si="1"/>
        <v>16</v>
      </c>
      <c r="L15">
        <f t="shared" si="2"/>
        <v>16</v>
      </c>
      <c r="M15">
        <f t="shared" si="3"/>
        <v>1</v>
      </c>
      <c r="N15">
        <f t="shared" si="4"/>
        <v>15</v>
      </c>
    </row>
    <row r="16" spans="1:14" x14ac:dyDescent="0.2">
      <c r="A16">
        <v>8</v>
      </c>
      <c r="B16">
        <v>4</v>
      </c>
      <c r="C16">
        <f t="shared" si="0"/>
        <v>16</v>
      </c>
      <c r="D16" s="31"/>
      <c r="E16" s="32"/>
      <c r="F16" s="32">
        <v>3</v>
      </c>
      <c r="G16" s="32">
        <v>2</v>
      </c>
      <c r="H16" s="32">
        <v>9</v>
      </c>
      <c r="I16" s="32">
        <v>0</v>
      </c>
      <c r="J16" s="33">
        <v>2</v>
      </c>
      <c r="K16">
        <f t="shared" si="1"/>
        <v>16</v>
      </c>
      <c r="L16">
        <f t="shared" si="2"/>
        <v>16</v>
      </c>
      <c r="M16">
        <f t="shared" si="3"/>
        <v>0</v>
      </c>
      <c r="N16">
        <f t="shared" si="4"/>
        <v>16</v>
      </c>
    </row>
    <row r="17" spans="1:14" x14ac:dyDescent="0.2">
      <c r="A17">
        <v>10</v>
      </c>
      <c r="B17">
        <v>5</v>
      </c>
      <c r="C17">
        <f t="shared" si="0"/>
        <v>18</v>
      </c>
      <c r="D17" s="31"/>
      <c r="E17" s="32"/>
      <c r="F17" s="32">
        <v>3</v>
      </c>
      <c r="G17" s="32">
        <v>1</v>
      </c>
      <c r="H17" s="32">
        <v>9</v>
      </c>
      <c r="I17" s="32">
        <v>2</v>
      </c>
      <c r="J17" s="33">
        <v>3</v>
      </c>
      <c r="K17">
        <f t="shared" si="1"/>
        <v>18</v>
      </c>
      <c r="L17">
        <f t="shared" si="2"/>
        <v>18</v>
      </c>
      <c r="M17">
        <f t="shared" si="3"/>
        <v>1</v>
      </c>
      <c r="N17">
        <f t="shared" si="4"/>
        <v>17</v>
      </c>
    </row>
    <row r="18" spans="1:14" x14ac:dyDescent="0.2">
      <c r="A18">
        <v>12</v>
      </c>
      <c r="B18">
        <v>6</v>
      </c>
      <c r="C18">
        <f t="shared" si="0"/>
        <v>19</v>
      </c>
      <c r="D18" s="31"/>
      <c r="E18" s="32"/>
      <c r="F18" s="32">
        <v>3</v>
      </c>
      <c r="G18" s="32">
        <v>1</v>
      </c>
      <c r="H18" s="32">
        <v>9</v>
      </c>
      <c r="I18" s="32">
        <v>2</v>
      </c>
      <c r="J18" s="33">
        <v>4</v>
      </c>
      <c r="K18">
        <f t="shared" si="1"/>
        <v>19</v>
      </c>
      <c r="L18">
        <f t="shared" si="2"/>
        <v>19</v>
      </c>
      <c r="M18">
        <f t="shared" si="3"/>
        <v>1</v>
      </c>
      <c r="N18">
        <f t="shared" si="4"/>
        <v>18</v>
      </c>
    </row>
    <row r="19" spans="1:14" x14ac:dyDescent="0.2">
      <c r="A19">
        <v>14</v>
      </c>
      <c r="B19">
        <v>7</v>
      </c>
      <c r="C19">
        <f t="shared" si="0"/>
        <v>20</v>
      </c>
      <c r="D19" s="31"/>
      <c r="E19" s="32"/>
      <c r="F19" s="32">
        <v>3</v>
      </c>
      <c r="G19" s="32">
        <v>2</v>
      </c>
      <c r="H19" s="32">
        <v>9</v>
      </c>
      <c r="I19" s="32">
        <v>2</v>
      </c>
      <c r="J19" s="33">
        <v>4</v>
      </c>
      <c r="K19">
        <f t="shared" si="1"/>
        <v>20</v>
      </c>
      <c r="L19">
        <f t="shared" si="2"/>
        <v>20</v>
      </c>
      <c r="M19">
        <f t="shared" si="3"/>
        <v>1</v>
      </c>
      <c r="N19">
        <f t="shared" si="4"/>
        <v>19</v>
      </c>
    </row>
    <row r="20" spans="1:14" x14ac:dyDescent="0.2">
      <c r="A20">
        <v>16</v>
      </c>
      <c r="B20">
        <v>8</v>
      </c>
      <c r="C20">
        <f t="shared" si="0"/>
        <v>20</v>
      </c>
      <c r="D20" s="31"/>
      <c r="E20" s="32"/>
      <c r="F20" s="32">
        <v>4</v>
      </c>
      <c r="G20" s="32">
        <v>3</v>
      </c>
      <c r="H20" s="32">
        <v>9</v>
      </c>
      <c r="I20" s="32">
        <v>2</v>
      </c>
      <c r="J20" s="33">
        <v>2</v>
      </c>
      <c r="K20">
        <f t="shared" si="1"/>
        <v>20</v>
      </c>
      <c r="L20">
        <f t="shared" si="2"/>
        <v>20</v>
      </c>
      <c r="M20">
        <f t="shared" si="3"/>
        <v>1</v>
      </c>
      <c r="N20">
        <f t="shared" si="4"/>
        <v>19</v>
      </c>
    </row>
    <row r="21" spans="1:14" x14ac:dyDescent="0.2">
      <c r="A21">
        <v>18</v>
      </c>
      <c r="B21">
        <v>9</v>
      </c>
      <c r="C21">
        <f t="shared" si="0"/>
        <v>19</v>
      </c>
      <c r="D21" s="31"/>
      <c r="E21" s="32"/>
      <c r="F21" s="32">
        <v>3</v>
      </c>
      <c r="G21" s="32">
        <v>1</v>
      </c>
      <c r="H21" s="32">
        <v>9</v>
      </c>
      <c r="I21" s="32">
        <v>4</v>
      </c>
      <c r="J21" s="33">
        <v>2</v>
      </c>
      <c r="K21">
        <f t="shared" si="1"/>
        <v>19</v>
      </c>
      <c r="L21">
        <f t="shared" si="2"/>
        <v>19</v>
      </c>
      <c r="M21">
        <f t="shared" si="3"/>
        <v>2</v>
      </c>
      <c r="N21">
        <f t="shared" si="4"/>
        <v>17</v>
      </c>
    </row>
    <row r="22" spans="1:14" x14ac:dyDescent="0.2">
      <c r="A22">
        <v>20</v>
      </c>
      <c r="B22">
        <v>10</v>
      </c>
      <c r="C22">
        <f t="shared" si="0"/>
        <v>19</v>
      </c>
      <c r="D22" s="31"/>
      <c r="E22" s="32"/>
      <c r="F22" s="32">
        <v>3</v>
      </c>
      <c r="G22" s="32">
        <v>1</v>
      </c>
      <c r="H22" s="32">
        <v>9</v>
      </c>
      <c r="I22" s="32">
        <v>6</v>
      </c>
      <c r="J22" s="33">
        <v>0</v>
      </c>
      <c r="K22">
        <f t="shared" si="1"/>
        <v>19</v>
      </c>
      <c r="L22">
        <f t="shared" si="2"/>
        <v>19</v>
      </c>
      <c r="M22">
        <f t="shared" si="3"/>
        <v>3</v>
      </c>
      <c r="N22">
        <f t="shared" si="4"/>
        <v>16</v>
      </c>
    </row>
    <row r="23" spans="1:14" x14ac:dyDescent="0.2">
      <c r="A23">
        <v>22</v>
      </c>
      <c r="B23">
        <v>11</v>
      </c>
      <c r="C23">
        <f t="shared" si="0"/>
        <v>18</v>
      </c>
      <c r="D23" s="31"/>
      <c r="E23" s="32"/>
      <c r="F23" s="32">
        <v>2</v>
      </c>
      <c r="G23" s="32">
        <v>2</v>
      </c>
      <c r="H23" s="32">
        <v>9</v>
      </c>
      <c r="I23" s="32">
        <v>5</v>
      </c>
      <c r="J23" s="33">
        <v>0</v>
      </c>
      <c r="K23">
        <f t="shared" si="1"/>
        <v>18</v>
      </c>
      <c r="L23">
        <f t="shared" si="2"/>
        <v>18</v>
      </c>
      <c r="M23">
        <f t="shared" si="3"/>
        <v>2.5</v>
      </c>
      <c r="N23">
        <f t="shared" si="4"/>
        <v>15.5</v>
      </c>
    </row>
    <row r="24" spans="1:14" ht="13.15" customHeight="1" x14ac:dyDescent="0.2">
      <c r="A24">
        <v>24</v>
      </c>
      <c r="B24">
        <v>12</v>
      </c>
      <c r="C24">
        <f t="shared" si="0"/>
        <v>16</v>
      </c>
      <c r="D24" s="31"/>
      <c r="E24" s="32"/>
      <c r="F24" s="32">
        <v>1</v>
      </c>
      <c r="G24" s="32">
        <v>5</v>
      </c>
      <c r="H24" s="32">
        <v>9</v>
      </c>
      <c r="I24" s="32">
        <v>3</v>
      </c>
      <c r="J24" s="33">
        <v>0</v>
      </c>
      <c r="K24">
        <f t="shared" si="1"/>
        <v>18</v>
      </c>
      <c r="L24">
        <f t="shared" si="2"/>
        <v>0</v>
      </c>
      <c r="M24">
        <f t="shared" si="3"/>
        <v>1.5</v>
      </c>
      <c r="N24">
        <f t="shared" si="4"/>
        <v>-1.5</v>
      </c>
    </row>
    <row r="26" spans="1:14" x14ac:dyDescent="0.2">
      <c r="B26" s="65" t="s">
        <v>33</v>
      </c>
      <c r="C26">
        <f>SUM(C13:C24)</f>
        <v>211</v>
      </c>
      <c r="D26">
        <f t="shared" ref="D26:L26" si="5">SUM(D13:D24)</f>
        <v>0</v>
      </c>
      <c r="E26">
        <f t="shared" si="5"/>
        <v>0</v>
      </c>
      <c r="F26">
        <f t="shared" si="5"/>
        <v>30</v>
      </c>
      <c r="G26">
        <f t="shared" si="5"/>
        <v>21</v>
      </c>
      <c r="H26">
        <f t="shared" si="5"/>
        <v>108</v>
      </c>
      <c r="I26">
        <f t="shared" si="5"/>
        <v>36</v>
      </c>
      <c r="J26">
        <f t="shared" si="5"/>
        <v>18</v>
      </c>
      <c r="K26">
        <f t="shared" si="5"/>
        <v>213</v>
      </c>
      <c r="L26">
        <f t="shared" si="5"/>
        <v>195</v>
      </c>
      <c r="M26">
        <f t="shared" ref="M26:N26" si="6">SUM(M13:M24)</f>
        <v>18</v>
      </c>
      <c r="N26">
        <f t="shared" si="6"/>
        <v>177</v>
      </c>
    </row>
    <row r="27" spans="1:14" x14ac:dyDescent="0.2">
      <c r="B27" s="65" t="s">
        <v>34</v>
      </c>
      <c r="C27">
        <f>SUM(D13:J24)</f>
        <v>213</v>
      </c>
      <c r="D27" s="66" t="e">
        <f>IF(D26=0,NA(),IF($C$27=0,0,D26/$C$27))</f>
        <v>#N/A</v>
      </c>
      <c r="E27" s="66" t="e">
        <f t="shared" ref="E27:J27" si="7">IF(E26=0,NA(),IF($C$27=0,0,E26/$C$27))</f>
        <v>#N/A</v>
      </c>
      <c r="F27" s="66">
        <f t="shared" si="7"/>
        <v>0.14084507042253522</v>
      </c>
      <c r="G27" s="66">
        <f t="shared" si="7"/>
        <v>9.8591549295774641E-2</v>
      </c>
      <c r="H27" s="66">
        <f t="shared" si="7"/>
        <v>0.50704225352112675</v>
      </c>
      <c r="I27" s="66">
        <f t="shared" si="7"/>
        <v>0.16901408450704225</v>
      </c>
      <c r="J27" s="66">
        <f t="shared" si="7"/>
        <v>8.4507042253521125E-2</v>
      </c>
      <c r="K27" s="34">
        <f t="shared" ref="K27" si="8">IF($C$27=0,0,K26/$C$27)</f>
        <v>1</v>
      </c>
      <c r="L27" s="34">
        <f t="shared" ref="L27" si="9">L26/$C$26</f>
        <v>0.92417061611374407</v>
      </c>
      <c r="M27" s="34"/>
      <c r="N27" s="34"/>
    </row>
    <row r="28" spans="1:14" x14ac:dyDescent="0.2">
      <c r="D28" s="35"/>
      <c r="E28" s="35"/>
      <c r="F28" s="35"/>
      <c r="G28" s="35"/>
      <c r="H28" s="35"/>
      <c r="I28" s="35"/>
      <c r="J28" s="35"/>
      <c r="K28" s="35"/>
      <c r="L28" s="34"/>
      <c r="M28" s="34"/>
      <c r="N28" s="34"/>
    </row>
    <row r="29" spans="1:14" x14ac:dyDescent="0.2"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</row>
    <row r="30" spans="1:14" x14ac:dyDescent="0.2"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</row>
    <row r="31" spans="1:14" ht="19.899999999999999" customHeight="1" x14ac:dyDescent="0.2">
      <c r="C31" s="78" t="s">
        <v>24</v>
      </c>
      <c r="D31" s="78"/>
      <c r="E31" s="79">
        <f>L26</f>
        <v>195</v>
      </c>
      <c r="G31" s="80" t="s">
        <v>21</v>
      </c>
      <c r="H31" s="80"/>
      <c r="I31" s="80"/>
      <c r="J31" s="80"/>
      <c r="K31" s="80"/>
      <c r="L31" s="70">
        <f>E31-E33</f>
        <v>177</v>
      </c>
    </row>
    <row r="32" spans="1:14" ht="19.899999999999999" customHeight="1" x14ac:dyDescent="0.2">
      <c r="C32" s="78"/>
      <c r="D32" s="78"/>
      <c r="E32" s="79"/>
      <c r="G32" s="80"/>
      <c r="H32" s="80"/>
      <c r="I32" s="80"/>
      <c r="J32" s="80"/>
      <c r="K32" s="80"/>
      <c r="L32" s="70"/>
    </row>
    <row r="33" spans="2:12" ht="19.899999999999999" customHeight="1" x14ac:dyDescent="0.2">
      <c r="C33" s="81" t="s">
        <v>25</v>
      </c>
      <c r="D33" s="81"/>
      <c r="E33" s="82">
        <f>M26</f>
        <v>18</v>
      </c>
      <c r="G33" s="80"/>
      <c r="H33" s="80"/>
      <c r="I33" s="80"/>
      <c r="J33" s="80"/>
      <c r="K33" s="80"/>
      <c r="L33" s="70"/>
    </row>
    <row r="34" spans="2:12" ht="19.899999999999999" customHeight="1" x14ac:dyDescent="0.2">
      <c r="C34" s="81"/>
      <c r="D34" s="81"/>
      <c r="E34" s="82"/>
      <c r="G34" s="80"/>
      <c r="H34" s="80"/>
      <c r="I34" s="80"/>
      <c r="J34" s="80"/>
      <c r="K34" s="80"/>
      <c r="L34" s="70"/>
    </row>
    <row r="35" spans="2:12" ht="13.15" customHeight="1" x14ac:dyDescent="0.2"/>
    <row r="39" spans="2:12" x14ac:dyDescent="0.2">
      <c r="B39" s="36" t="s">
        <v>18</v>
      </c>
      <c r="C39" s="37"/>
    </row>
    <row r="40" spans="2:12" x14ac:dyDescent="0.2">
      <c r="B40" s="38" t="s">
        <v>7</v>
      </c>
      <c r="C40" s="39">
        <v>1</v>
      </c>
    </row>
    <row r="41" spans="2:12" x14ac:dyDescent="0.2">
      <c r="B41" s="38" t="s">
        <v>13</v>
      </c>
      <c r="C41" s="39">
        <v>0.75</v>
      </c>
    </row>
    <row r="42" spans="2:12" x14ac:dyDescent="0.2">
      <c r="B42" s="40" t="s">
        <v>5</v>
      </c>
      <c r="C42" s="41">
        <v>0.5</v>
      </c>
    </row>
    <row r="44" spans="2:12" x14ac:dyDescent="0.2">
      <c r="B44" s="36" t="s">
        <v>19</v>
      </c>
      <c r="C44" s="42"/>
      <c r="D44" s="37"/>
    </row>
    <row r="45" spans="2:12" ht="13.5" thickBot="1" x14ac:dyDescent="0.25">
      <c r="B45" s="38" t="s">
        <v>29</v>
      </c>
      <c r="C45" s="49" t="s">
        <v>30</v>
      </c>
      <c r="D45" s="39"/>
    </row>
    <row r="46" spans="2:12" x14ac:dyDescent="0.2">
      <c r="B46" s="51">
        <v>14</v>
      </c>
      <c r="C46" s="52">
        <v>15</v>
      </c>
      <c r="D46" s="53"/>
    </row>
    <row r="47" spans="2:12" x14ac:dyDescent="0.2">
      <c r="B47" s="54">
        <v>14</v>
      </c>
      <c r="C47" s="50">
        <v>15</v>
      </c>
      <c r="D47" s="55"/>
    </row>
    <row r="48" spans="2:12" x14ac:dyDescent="0.2">
      <c r="B48" s="54">
        <v>13</v>
      </c>
      <c r="C48" s="50">
        <v>16</v>
      </c>
      <c r="D48" s="55"/>
    </row>
    <row r="49" spans="2:11" x14ac:dyDescent="0.2">
      <c r="B49" s="54">
        <v>15</v>
      </c>
      <c r="C49" s="50">
        <v>16</v>
      </c>
      <c r="D49" s="55"/>
    </row>
    <row r="50" spans="2:11" x14ac:dyDescent="0.2">
      <c r="B50" s="54">
        <v>18</v>
      </c>
      <c r="C50" s="50">
        <v>18</v>
      </c>
      <c r="D50" s="55"/>
    </row>
    <row r="51" spans="2:11" x14ac:dyDescent="0.2">
      <c r="B51" s="54">
        <v>21</v>
      </c>
      <c r="C51" s="50">
        <v>19</v>
      </c>
      <c r="D51" s="55"/>
    </row>
    <row r="52" spans="2:11" x14ac:dyDescent="0.2">
      <c r="B52" s="54">
        <v>22</v>
      </c>
      <c r="C52" s="50">
        <v>20</v>
      </c>
      <c r="D52" s="55"/>
    </row>
    <row r="53" spans="2:11" x14ac:dyDescent="0.2">
      <c r="B53" s="54">
        <v>22</v>
      </c>
      <c r="C53" s="50">
        <v>20</v>
      </c>
      <c r="D53" s="55"/>
    </row>
    <row r="54" spans="2:11" x14ac:dyDescent="0.2">
      <c r="B54" s="54">
        <v>21</v>
      </c>
      <c r="C54" s="50">
        <v>19</v>
      </c>
      <c r="D54" s="55"/>
    </row>
    <row r="55" spans="2:11" x14ac:dyDescent="0.2">
      <c r="B55" s="54">
        <v>18</v>
      </c>
      <c r="C55" s="50">
        <v>19</v>
      </c>
      <c r="D55" s="55"/>
    </row>
    <row r="56" spans="2:11" x14ac:dyDescent="0.2">
      <c r="B56" s="54">
        <v>16</v>
      </c>
      <c r="C56" s="50">
        <v>18</v>
      </c>
      <c r="D56" s="55"/>
    </row>
    <row r="57" spans="2:11" ht="13.5" thickBot="1" x14ac:dyDescent="0.25">
      <c r="B57" s="56">
        <v>16</v>
      </c>
      <c r="C57" s="57">
        <v>16</v>
      </c>
      <c r="D57" s="58"/>
    </row>
    <row r="60" spans="2:11" x14ac:dyDescent="0.2">
      <c r="D60" s="29" t="s">
        <v>7</v>
      </c>
      <c r="E60" s="44" t="s">
        <v>13</v>
      </c>
      <c r="F60" s="30" t="s">
        <v>8</v>
      </c>
      <c r="G60" s="48" t="s">
        <v>4</v>
      </c>
      <c r="H60" s="45" t="s">
        <v>20</v>
      </c>
      <c r="I60" s="46" t="s">
        <v>5</v>
      </c>
      <c r="J60" s="47" t="s">
        <v>6</v>
      </c>
      <c r="K60" s="43" t="s">
        <v>9</v>
      </c>
    </row>
    <row r="61" spans="2:11" x14ac:dyDescent="0.2">
      <c r="C61">
        <v>2</v>
      </c>
      <c r="D61">
        <f t="shared" ref="D61:J72" si="10">IF($K13=$C13,D13,0)</f>
        <v>0</v>
      </c>
      <c r="E61">
        <f t="shared" si="10"/>
        <v>0</v>
      </c>
      <c r="F61">
        <f t="shared" si="10"/>
        <v>1</v>
      </c>
      <c r="G61">
        <f t="shared" si="10"/>
        <v>1</v>
      </c>
      <c r="H61">
        <f t="shared" si="10"/>
        <v>9</v>
      </c>
      <c r="I61">
        <f t="shared" si="10"/>
        <v>4</v>
      </c>
      <c r="J61">
        <f t="shared" si="10"/>
        <v>0</v>
      </c>
      <c r="K61">
        <f>SUM(D13:J13)-SUM(D61:J61)</f>
        <v>0</v>
      </c>
    </row>
    <row r="62" spans="2:11" x14ac:dyDescent="0.2">
      <c r="C62">
        <v>4</v>
      </c>
      <c r="D62">
        <f t="shared" si="10"/>
        <v>0</v>
      </c>
      <c r="E62">
        <f t="shared" si="10"/>
        <v>0</v>
      </c>
      <c r="F62">
        <f t="shared" si="10"/>
        <v>1</v>
      </c>
      <c r="G62">
        <f t="shared" si="10"/>
        <v>1</v>
      </c>
      <c r="H62">
        <f t="shared" si="10"/>
        <v>9</v>
      </c>
      <c r="I62">
        <f t="shared" si="10"/>
        <v>4</v>
      </c>
      <c r="J62">
        <f t="shared" si="10"/>
        <v>0</v>
      </c>
      <c r="K62">
        <f>SUM(D14:J14)-SUM(D62:J62)</f>
        <v>0</v>
      </c>
    </row>
    <row r="63" spans="2:11" x14ac:dyDescent="0.2">
      <c r="C63">
        <v>6</v>
      </c>
      <c r="D63">
        <f t="shared" si="10"/>
        <v>0</v>
      </c>
      <c r="E63">
        <f t="shared" si="10"/>
        <v>0</v>
      </c>
      <c r="F63">
        <f t="shared" si="10"/>
        <v>3</v>
      </c>
      <c r="G63">
        <f t="shared" si="10"/>
        <v>1</v>
      </c>
      <c r="H63">
        <f t="shared" si="10"/>
        <v>9</v>
      </c>
      <c r="I63">
        <f t="shared" si="10"/>
        <v>2</v>
      </c>
      <c r="J63">
        <f t="shared" si="10"/>
        <v>1</v>
      </c>
      <c r="K63">
        <f t="shared" ref="K63:K72" si="11">SUM(D15:J15)-SUM(D63:J63)</f>
        <v>0</v>
      </c>
    </row>
    <row r="64" spans="2:11" x14ac:dyDescent="0.2">
      <c r="C64">
        <v>8</v>
      </c>
      <c r="D64">
        <f t="shared" si="10"/>
        <v>0</v>
      </c>
      <c r="E64">
        <f t="shared" si="10"/>
        <v>0</v>
      </c>
      <c r="F64">
        <f t="shared" si="10"/>
        <v>3</v>
      </c>
      <c r="G64">
        <f t="shared" si="10"/>
        <v>2</v>
      </c>
      <c r="H64">
        <f t="shared" si="10"/>
        <v>9</v>
      </c>
      <c r="I64">
        <f t="shared" si="10"/>
        <v>0</v>
      </c>
      <c r="J64">
        <f t="shared" si="10"/>
        <v>2</v>
      </c>
      <c r="K64">
        <f t="shared" si="11"/>
        <v>0</v>
      </c>
    </row>
    <row r="65" spans="3:11" x14ac:dyDescent="0.2">
      <c r="C65">
        <v>10</v>
      </c>
      <c r="D65">
        <f t="shared" si="10"/>
        <v>0</v>
      </c>
      <c r="E65">
        <f t="shared" si="10"/>
        <v>0</v>
      </c>
      <c r="F65">
        <f t="shared" si="10"/>
        <v>3</v>
      </c>
      <c r="G65">
        <f t="shared" si="10"/>
        <v>1</v>
      </c>
      <c r="H65">
        <f t="shared" si="10"/>
        <v>9</v>
      </c>
      <c r="I65">
        <f t="shared" si="10"/>
        <v>2</v>
      </c>
      <c r="J65">
        <f t="shared" si="10"/>
        <v>3</v>
      </c>
      <c r="K65">
        <f>SUM(D17:J17)-SUM(D65:J65)</f>
        <v>0</v>
      </c>
    </row>
    <row r="66" spans="3:11" x14ac:dyDescent="0.2">
      <c r="C66">
        <v>12</v>
      </c>
      <c r="D66">
        <f t="shared" si="10"/>
        <v>0</v>
      </c>
      <c r="E66">
        <f t="shared" si="10"/>
        <v>0</v>
      </c>
      <c r="F66">
        <f t="shared" si="10"/>
        <v>3</v>
      </c>
      <c r="G66">
        <f t="shared" si="10"/>
        <v>1</v>
      </c>
      <c r="H66">
        <f t="shared" si="10"/>
        <v>9</v>
      </c>
      <c r="I66">
        <f t="shared" si="10"/>
        <v>2</v>
      </c>
      <c r="J66">
        <f t="shared" si="10"/>
        <v>4</v>
      </c>
      <c r="K66">
        <f t="shared" si="11"/>
        <v>0</v>
      </c>
    </row>
    <row r="67" spans="3:11" x14ac:dyDescent="0.2">
      <c r="C67">
        <v>14</v>
      </c>
      <c r="D67">
        <f t="shared" si="10"/>
        <v>0</v>
      </c>
      <c r="E67">
        <f t="shared" si="10"/>
        <v>0</v>
      </c>
      <c r="F67">
        <f t="shared" si="10"/>
        <v>3</v>
      </c>
      <c r="G67">
        <f t="shared" si="10"/>
        <v>2</v>
      </c>
      <c r="H67">
        <f t="shared" si="10"/>
        <v>9</v>
      </c>
      <c r="I67">
        <f t="shared" si="10"/>
        <v>2</v>
      </c>
      <c r="J67">
        <f t="shared" si="10"/>
        <v>4</v>
      </c>
      <c r="K67">
        <f t="shared" si="11"/>
        <v>0</v>
      </c>
    </row>
    <row r="68" spans="3:11" x14ac:dyDescent="0.2">
      <c r="C68">
        <v>16</v>
      </c>
      <c r="D68">
        <f t="shared" si="10"/>
        <v>0</v>
      </c>
      <c r="E68">
        <f t="shared" si="10"/>
        <v>0</v>
      </c>
      <c r="F68">
        <f t="shared" si="10"/>
        <v>4</v>
      </c>
      <c r="G68">
        <f t="shared" si="10"/>
        <v>3</v>
      </c>
      <c r="H68">
        <f t="shared" si="10"/>
        <v>9</v>
      </c>
      <c r="I68">
        <f t="shared" si="10"/>
        <v>2</v>
      </c>
      <c r="J68">
        <f t="shared" si="10"/>
        <v>2</v>
      </c>
      <c r="K68">
        <f t="shared" si="11"/>
        <v>0</v>
      </c>
    </row>
    <row r="69" spans="3:11" x14ac:dyDescent="0.2">
      <c r="C69">
        <v>18</v>
      </c>
      <c r="D69">
        <f t="shared" si="10"/>
        <v>0</v>
      </c>
      <c r="E69">
        <f t="shared" si="10"/>
        <v>0</v>
      </c>
      <c r="F69">
        <f t="shared" si="10"/>
        <v>3</v>
      </c>
      <c r="G69">
        <f t="shared" si="10"/>
        <v>1</v>
      </c>
      <c r="H69">
        <f t="shared" si="10"/>
        <v>9</v>
      </c>
      <c r="I69">
        <f t="shared" si="10"/>
        <v>4</v>
      </c>
      <c r="J69">
        <f t="shared" si="10"/>
        <v>2</v>
      </c>
      <c r="K69">
        <f t="shared" si="11"/>
        <v>0</v>
      </c>
    </row>
    <row r="70" spans="3:11" x14ac:dyDescent="0.2">
      <c r="C70">
        <v>20</v>
      </c>
      <c r="D70">
        <f t="shared" si="10"/>
        <v>0</v>
      </c>
      <c r="E70">
        <f t="shared" si="10"/>
        <v>0</v>
      </c>
      <c r="F70">
        <f t="shared" si="10"/>
        <v>3</v>
      </c>
      <c r="G70">
        <f t="shared" si="10"/>
        <v>1</v>
      </c>
      <c r="H70">
        <f t="shared" si="10"/>
        <v>9</v>
      </c>
      <c r="I70">
        <f t="shared" si="10"/>
        <v>6</v>
      </c>
      <c r="J70">
        <f t="shared" si="10"/>
        <v>0</v>
      </c>
      <c r="K70">
        <f t="shared" si="11"/>
        <v>0</v>
      </c>
    </row>
    <row r="71" spans="3:11" x14ac:dyDescent="0.2">
      <c r="C71">
        <v>22</v>
      </c>
      <c r="D71">
        <f t="shared" si="10"/>
        <v>0</v>
      </c>
      <c r="E71">
        <f t="shared" si="10"/>
        <v>0</v>
      </c>
      <c r="F71">
        <f t="shared" si="10"/>
        <v>2</v>
      </c>
      <c r="G71">
        <f t="shared" si="10"/>
        <v>2</v>
      </c>
      <c r="H71">
        <f t="shared" si="10"/>
        <v>9</v>
      </c>
      <c r="I71">
        <f t="shared" si="10"/>
        <v>5</v>
      </c>
      <c r="J71">
        <f t="shared" si="10"/>
        <v>0</v>
      </c>
      <c r="K71">
        <f t="shared" si="11"/>
        <v>0</v>
      </c>
    </row>
    <row r="72" spans="3:11" x14ac:dyDescent="0.2">
      <c r="C72">
        <v>24</v>
      </c>
      <c r="D72">
        <f t="shared" si="10"/>
        <v>0</v>
      </c>
      <c r="E72">
        <f t="shared" si="10"/>
        <v>0</v>
      </c>
      <c r="F72">
        <f t="shared" si="10"/>
        <v>0</v>
      </c>
      <c r="G72">
        <f t="shared" si="10"/>
        <v>0</v>
      </c>
      <c r="H72">
        <f t="shared" si="10"/>
        <v>0</v>
      </c>
      <c r="I72">
        <f t="shared" si="10"/>
        <v>0</v>
      </c>
      <c r="J72">
        <f t="shared" si="10"/>
        <v>0</v>
      </c>
      <c r="K72">
        <f t="shared" si="11"/>
        <v>18</v>
      </c>
    </row>
    <row r="74" spans="3:11" x14ac:dyDescent="0.2">
      <c r="D74">
        <f t="shared" ref="D74:K74" si="12">SUM(D61:D72)</f>
        <v>0</v>
      </c>
      <c r="E74">
        <f t="shared" si="12"/>
        <v>0</v>
      </c>
      <c r="F74">
        <f t="shared" si="12"/>
        <v>29</v>
      </c>
      <c r="G74">
        <f t="shared" si="12"/>
        <v>16</v>
      </c>
      <c r="H74">
        <f t="shared" si="12"/>
        <v>99</v>
      </c>
      <c r="I74">
        <f t="shared" si="12"/>
        <v>33</v>
      </c>
      <c r="J74">
        <f t="shared" si="12"/>
        <v>18</v>
      </c>
      <c r="K74">
        <f t="shared" si="12"/>
        <v>18</v>
      </c>
    </row>
    <row r="75" spans="3:11" x14ac:dyDescent="0.2">
      <c r="D75" s="63">
        <f>D74/C26</f>
        <v>0</v>
      </c>
      <c r="E75" s="63">
        <f>E74/C26</f>
        <v>0</v>
      </c>
      <c r="F75" s="63">
        <f>F74/C26</f>
        <v>0.13744075829383887</v>
      </c>
      <c r="G75" s="63">
        <f>G74/C26</f>
        <v>7.582938388625593E-2</v>
      </c>
      <c r="H75" s="63">
        <f>H74/C26</f>
        <v>0.46919431279620855</v>
      </c>
      <c r="I75" s="63">
        <f>I74/C26</f>
        <v>0.15639810426540285</v>
      </c>
      <c r="J75" s="63">
        <f>J74/C26</f>
        <v>8.5308056872037921E-2</v>
      </c>
      <c r="K75" s="59">
        <f>1-ROUND(D75,2)-ROUND(E75,2)-ROUND(F75,2)-ROUND(G75,2)-ROUND(H75,2)-ROUND(I75,2)-ROUND(J75,2)</f>
        <v>6.0000000000000053E-2</v>
      </c>
    </row>
    <row r="76" spans="3:11" x14ac:dyDescent="0.2">
      <c r="D76" s="59"/>
    </row>
  </sheetData>
  <mergeCells count="19">
    <mergeCell ref="H5:N5"/>
    <mergeCell ref="H6:L6"/>
    <mergeCell ref="D5:G5"/>
    <mergeCell ref="C7:F7"/>
    <mergeCell ref="D9:E9"/>
    <mergeCell ref="A11:A12"/>
    <mergeCell ref="B11:B12"/>
    <mergeCell ref="C11:C12"/>
    <mergeCell ref="D11:G11"/>
    <mergeCell ref="K11:K12"/>
    <mergeCell ref="L11:L12"/>
    <mergeCell ref="M11:M12"/>
    <mergeCell ref="N11:N12"/>
    <mergeCell ref="C31:D32"/>
    <mergeCell ref="E31:E32"/>
    <mergeCell ref="G31:K34"/>
    <mergeCell ref="L31:L34"/>
    <mergeCell ref="C33:D34"/>
    <mergeCell ref="E33:E34"/>
  </mergeCells>
  <conditionalFormatting sqref="K13:K24">
    <cfRule type="cellIs" dxfId="5" priority="2" operator="equal">
      <formula>C13</formula>
    </cfRule>
  </conditionalFormatting>
  <conditionalFormatting sqref="K13:K24">
    <cfRule type="cellIs" dxfId="4" priority="3" operator="notEqual">
      <formula>C13</formula>
    </cfRule>
  </conditionalFormatting>
  <pageMargins left="0.7" right="0.7" top="0.75" bottom="0.75" header="0.51180555555555496" footer="0.51180555555555496"/>
  <pageSetup paperSize="9" firstPageNumber="0" orientation="portrait" verticalDpi="12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75"/>
  <sheetViews>
    <sheetView zoomScale="80" zoomScaleNormal="80" workbookViewId="0">
      <selection activeCell="O30" sqref="O30"/>
    </sheetView>
  </sheetViews>
  <sheetFormatPr baseColWidth="10" defaultColWidth="9.140625" defaultRowHeight="12.75" x14ac:dyDescent="0.2"/>
  <cols>
    <col min="1" max="1" width="8.28515625" customWidth="1"/>
    <col min="2" max="2" width="11.85546875" customWidth="1"/>
    <col min="3" max="3" width="11.28515625" customWidth="1"/>
    <col min="4" max="10" width="8.42578125"/>
    <col min="11" max="11" width="10"/>
    <col min="12" max="12" width="13.42578125" customWidth="1"/>
    <col min="13" max="13" width="10.140625" customWidth="1"/>
    <col min="14" max="1025" width="8.42578125"/>
  </cols>
  <sheetData>
    <row r="5" spans="1:14" ht="23.25" x14ac:dyDescent="0.35">
      <c r="D5" s="89" t="s">
        <v>28</v>
      </c>
      <c r="E5" s="89"/>
      <c r="F5" s="89"/>
      <c r="G5" s="89"/>
      <c r="H5" s="62" t="s">
        <v>31</v>
      </c>
      <c r="I5" s="62"/>
      <c r="J5" s="62"/>
      <c r="K5" s="62"/>
      <c r="L5" s="62"/>
      <c r="M5" s="62"/>
      <c r="N5" s="62"/>
    </row>
    <row r="7" spans="1:14" ht="15" x14ac:dyDescent="0.2">
      <c r="B7" s="27" t="s">
        <v>3</v>
      </c>
      <c r="C7" s="90" t="s">
        <v>11</v>
      </c>
      <c r="D7" s="90"/>
      <c r="E7" s="90"/>
      <c r="F7" s="90"/>
    </row>
    <row r="9" spans="1:14" ht="15" x14ac:dyDescent="0.2">
      <c r="B9" s="27" t="s">
        <v>23</v>
      </c>
      <c r="D9" s="91" t="s">
        <v>30</v>
      </c>
      <c r="E9" s="91"/>
    </row>
    <row r="10" spans="1:14" ht="15" x14ac:dyDescent="0.2">
      <c r="B10" s="27"/>
    </row>
    <row r="11" spans="1:14" ht="13.15" customHeight="1" x14ac:dyDescent="0.2">
      <c r="A11" s="83" t="s">
        <v>16</v>
      </c>
      <c r="B11" s="83" t="s">
        <v>14</v>
      </c>
      <c r="C11" s="83" t="s">
        <v>15</v>
      </c>
      <c r="D11" s="84"/>
      <c r="E11" s="84"/>
      <c r="F11" s="84"/>
      <c r="G11" s="84"/>
      <c r="H11" s="28"/>
      <c r="I11" s="28"/>
      <c r="J11" s="28"/>
      <c r="K11" s="85" t="s">
        <v>22</v>
      </c>
      <c r="L11" s="75" t="s">
        <v>26</v>
      </c>
      <c r="M11" s="76" t="s">
        <v>27</v>
      </c>
      <c r="N11" s="77" t="s">
        <v>17</v>
      </c>
    </row>
    <row r="12" spans="1:14" ht="25.9" customHeight="1" x14ac:dyDescent="0.2">
      <c r="A12" s="83"/>
      <c r="B12" s="83"/>
      <c r="C12" s="83"/>
      <c r="D12" s="29" t="s">
        <v>7</v>
      </c>
      <c r="E12" s="44" t="s">
        <v>13</v>
      </c>
      <c r="F12" s="30" t="s">
        <v>8</v>
      </c>
      <c r="G12" s="48" t="s">
        <v>4</v>
      </c>
      <c r="H12" s="45" t="s">
        <v>20</v>
      </c>
      <c r="I12" s="46" t="s">
        <v>5</v>
      </c>
      <c r="J12" s="64" t="s">
        <v>6</v>
      </c>
      <c r="K12" s="86"/>
      <c r="L12" s="75"/>
      <c r="M12" s="76"/>
      <c r="N12" s="77"/>
    </row>
    <row r="13" spans="1:14" x14ac:dyDescent="0.2">
      <c r="A13">
        <v>2</v>
      </c>
      <c r="B13">
        <v>1</v>
      </c>
      <c r="C13">
        <f t="shared" ref="C13:C24" si="0">IF($D$9=$B$45,B46,IF($D$9=$C$45,C46,IF($D$9=$D$45,D46,)))</f>
        <v>15</v>
      </c>
      <c r="D13" s="31"/>
      <c r="E13" s="32"/>
      <c r="F13" s="32"/>
      <c r="G13" s="32"/>
      <c r="H13" s="32"/>
      <c r="I13" s="32"/>
      <c r="J13" s="33"/>
      <c r="K13">
        <f t="shared" ref="K13:K24" si="1">SUM(D13:J13)</f>
        <v>0</v>
      </c>
      <c r="L13">
        <f t="shared" ref="L13:L24" si="2">IF(C13=K13,C13,0)</f>
        <v>0</v>
      </c>
      <c r="M13">
        <f t="shared" ref="M13:M24" si="3">D13*$C$40+E13*$C$41+I13*$C$42</f>
        <v>0</v>
      </c>
      <c r="N13">
        <f t="shared" ref="N13:N24" si="4">L13-M13</f>
        <v>0</v>
      </c>
    </row>
    <row r="14" spans="1:14" x14ac:dyDescent="0.2">
      <c r="A14">
        <v>4</v>
      </c>
      <c r="B14">
        <v>2</v>
      </c>
      <c r="C14">
        <f t="shared" si="0"/>
        <v>15</v>
      </c>
      <c r="D14" s="31"/>
      <c r="E14" s="32"/>
      <c r="F14" s="32"/>
      <c r="G14" s="32"/>
      <c r="H14" s="32"/>
      <c r="I14" s="32"/>
      <c r="J14" s="33"/>
      <c r="K14">
        <f t="shared" si="1"/>
        <v>0</v>
      </c>
      <c r="L14">
        <f t="shared" si="2"/>
        <v>0</v>
      </c>
      <c r="M14">
        <f t="shared" si="3"/>
        <v>0</v>
      </c>
      <c r="N14">
        <f t="shared" si="4"/>
        <v>0</v>
      </c>
    </row>
    <row r="15" spans="1:14" x14ac:dyDescent="0.2">
      <c r="A15">
        <v>6</v>
      </c>
      <c r="B15">
        <v>3</v>
      </c>
      <c r="C15">
        <f t="shared" si="0"/>
        <v>16</v>
      </c>
      <c r="D15" s="31"/>
      <c r="E15" s="32"/>
      <c r="F15" s="32"/>
      <c r="G15" s="32"/>
      <c r="H15" s="32"/>
      <c r="I15" s="32"/>
      <c r="J15" s="33"/>
      <c r="K15">
        <f t="shared" si="1"/>
        <v>0</v>
      </c>
      <c r="L15">
        <f t="shared" si="2"/>
        <v>0</v>
      </c>
      <c r="M15">
        <f t="shared" si="3"/>
        <v>0</v>
      </c>
      <c r="N15">
        <f t="shared" si="4"/>
        <v>0</v>
      </c>
    </row>
    <row r="16" spans="1:14" x14ac:dyDescent="0.2">
      <c r="A16">
        <v>8</v>
      </c>
      <c r="B16">
        <v>4</v>
      </c>
      <c r="C16">
        <f t="shared" si="0"/>
        <v>16</v>
      </c>
      <c r="D16" s="31"/>
      <c r="E16" s="32"/>
      <c r="F16" s="32"/>
      <c r="G16" s="32"/>
      <c r="H16" s="32"/>
      <c r="I16" s="32"/>
      <c r="J16" s="33"/>
      <c r="K16">
        <f t="shared" si="1"/>
        <v>0</v>
      </c>
      <c r="L16">
        <f t="shared" si="2"/>
        <v>0</v>
      </c>
      <c r="M16">
        <f t="shared" si="3"/>
        <v>0</v>
      </c>
      <c r="N16">
        <f t="shared" si="4"/>
        <v>0</v>
      </c>
    </row>
    <row r="17" spans="1:14" x14ac:dyDescent="0.2">
      <c r="A17">
        <v>10</v>
      </c>
      <c r="B17">
        <v>5</v>
      </c>
      <c r="C17">
        <f t="shared" si="0"/>
        <v>18</v>
      </c>
      <c r="D17" s="31"/>
      <c r="E17" s="32"/>
      <c r="F17" s="32"/>
      <c r="G17" s="32"/>
      <c r="H17" s="32"/>
      <c r="I17" s="32"/>
      <c r="J17" s="33"/>
      <c r="K17">
        <f t="shared" si="1"/>
        <v>0</v>
      </c>
      <c r="L17">
        <f t="shared" si="2"/>
        <v>0</v>
      </c>
      <c r="M17">
        <f t="shared" si="3"/>
        <v>0</v>
      </c>
      <c r="N17">
        <f t="shared" si="4"/>
        <v>0</v>
      </c>
    </row>
    <row r="18" spans="1:14" x14ac:dyDescent="0.2">
      <c r="A18">
        <v>12</v>
      </c>
      <c r="B18">
        <v>6</v>
      </c>
      <c r="C18">
        <f t="shared" si="0"/>
        <v>19</v>
      </c>
      <c r="D18" s="31"/>
      <c r="E18" s="32"/>
      <c r="F18" s="32"/>
      <c r="G18" s="32"/>
      <c r="H18" s="32"/>
      <c r="I18" s="32"/>
      <c r="J18" s="33"/>
      <c r="K18">
        <f t="shared" si="1"/>
        <v>0</v>
      </c>
      <c r="L18">
        <f t="shared" si="2"/>
        <v>0</v>
      </c>
      <c r="M18">
        <f t="shared" si="3"/>
        <v>0</v>
      </c>
      <c r="N18">
        <f t="shared" si="4"/>
        <v>0</v>
      </c>
    </row>
    <row r="19" spans="1:14" x14ac:dyDescent="0.2">
      <c r="A19">
        <v>14</v>
      </c>
      <c r="B19">
        <v>7</v>
      </c>
      <c r="C19">
        <f t="shared" si="0"/>
        <v>20</v>
      </c>
      <c r="D19" s="31"/>
      <c r="E19" s="32"/>
      <c r="F19" s="32"/>
      <c r="G19" s="32"/>
      <c r="H19" s="32"/>
      <c r="I19" s="32"/>
      <c r="J19" s="33"/>
      <c r="K19">
        <f t="shared" si="1"/>
        <v>0</v>
      </c>
      <c r="L19">
        <f t="shared" si="2"/>
        <v>0</v>
      </c>
      <c r="M19">
        <f t="shared" si="3"/>
        <v>0</v>
      </c>
      <c r="N19">
        <f t="shared" si="4"/>
        <v>0</v>
      </c>
    </row>
    <row r="20" spans="1:14" x14ac:dyDescent="0.2">
      <c r="A20">
        <v>16</v>
      </c>
      <c r="B20">
        <v>8</v>
      </c>
      <c r="C20">
        <f t="shared" si="0"/>
        <v>20</v>
      </c>
      <c r="D20" s="31"/>
      <c r="E20" s="32"/>
      <c r="F20" s="32"/>
      <c r="G20" s="32"/>
      <c r="H20" s="32"/>
      <c r="I20" s="32"/>
      <c r="J20" s="33"/>
      <c r="K20">
        <f t="shared" si="1"/>
        <v>0</v>
      </c>
      <c r="L20">
        <f t="shared" si="2"/>
        <v>0</v>
      </c>
      <c r="M20">
        <f t="shared" si="3"/>
        <v>0</v>
      </c>
      <c r="N20">
        <f t="shared" si="4"/>
        <v>0</v>
      </c>
    </row>
    <row r="21" spans="1:14" x14ac:dyDescent="0.2">
      <c r="A21">
        <v>18</v>
      </c>
      <c r="B21">
        <v>9</v>
      </c>
      <c r="C21">
        <f t="shared" si="0"/>
        <v>19</v>
      </c>
      <c r="D21" s="31"/>
      <c r="E21" s="32"/>
      <c r="F21" s="32"/>
      <c r="G21" s="32"/>
      <c r="H21" s="32"/>
      <c r="I21" s="32"/>
      <c r="J21" s="33"/>
      <c r="K21">
        <f t="shared" si="1"/>
        <v>0</v>
      </c>
      <c r="L21">
        <f t="shared" si="2"/>
        <v>0</v>
      </c>
      <c r="M21">
        <f t="shared" si="3"/>
        <v>0</v>
      </c>
      <c r="N21">
        <f t="shared" si="4"/>
        <v>0</v>
      </c>
    </row>
    <row r="22" spans="1:14" x14ac:dyDescent="0.2">
      <c r="A22">
        <v>20</v>
      </c>
      <c r="B22">
        <v>10</v>
      </c>
      <c r="C22">
        <f t="shared" si="0"/>
        <v>19</v>
      </c>
      <c r="D22" s="31"/>
      <c r="E22" s="32"/>
      <c r="F22" s="32"/>
      <c r="G22" s="32"/>
      <c r="H22" s="32"/>
      <c r="I22" s="32"/>
      <c r="J22" s="33"/>
      <c r="K22">
        <f t="shared" si="1"/>
        <v>0</v>
      </c>
      <c r="L22">
        <f t="shared" si="2"/>
        <v>0</v>
      </c>
      <c r="M22">
        <f t="shared" si="3"/>
        <v>0</v>
      </c>
      <c r="N22">
        <f t="shared" si="4"/>
        <v>0</v>
      </c>
    </row>
    <row r="23" spans="1:14" x14ac:dyDescent="0.2">
      <c r="A23">
        <v>22</v>
      </c>
      <c r="B23">
        <v>11</v>
      </c>
      <c r="C23">
        <f t="shared" si="0"/>
        <v>18</v>
      </c>
      <c r="D23" s="31"/>
      <c r="E23" s="32"/>
      <c r="F23" s="32"/>
      <c r="G23" s="32"/>
      <c r="H23" s="32"/>
      <c r="I23" s="32"/>
      <c r="J23" s="33"/>
      <c r="K23">
        <f t="shared" si="1"/>
        <v>0</v>
      </c>
      <c r="L23">
        <f t="shared" si="2"/>
        <v>0</v>
      </c>
      <c r="M23">
        <f t="shared" si="3"/>
        <v>0</v>
      </c>
      <c r="N23">
        <f t="shared" si="4"/>
        <v>0</v>
      </c>
    </row>
    <row r="24" spans="1:14" ht="13.15" customHeight="1" x14ac:dyDescent="0.2">
      <c r="A24">
        <v>24</v>
      </c>
      <c r="B24">
        <v>12</v>
      </c>
      <c r="C24">
        <f t="shared" si="0"/>
        <v>16</v>
      </c>
      <c r="D24" s="31"/>
      <c r="E24" s="32"/>
      <c r="F24" s="32"/>
      <c r="G24" s="32"/>
      <c r="H24" s="32"/>
      <c r="I24" s="32"/>
      <c r="J24" s="33"/>
      <c r="K24">
        <f t="shared" si="1"/>
        <v>0</v>
      </c>
      <c r="L24">
        <f t="shared" si="2"/>
        <v>0</v>
      </c>
      <c r="M24">
        <f t="shared" si="3"/>
        <v>0</v>
      </c>
      <c r="N24">
        <f t="shared" si="4"/>
        <v>0</v>
      </c>
    </row>
    <row r="26" spans="1:14" x14ac:dyDescent="0.2">
      <c r="B26" s="65" t="s">
        <v>33</v>
      </c>
      <c r="C26">
        <f>SUM(C13:C24)</f>
        <v>211</v>
      </c>
      <c r="D26">
        <f t="shared" ref="D26:K26" si="5">SUM(D13:D24)</f>
        <v>0</v>
      </c>
      <c r="E26">
        <f t="shared" si="5"/>
        <v>0</v>
      </c>
      <c r="F26">
        <f t="shared" si="5"/>
        <v>0</v>
      </c>
      <c r="G26">
        <f t="shared" si="5"/>
        <v>0</v>
      </c>
      <c r="H26">
        <f t="shared" si="5"/>
        <v>0</v>
      </c>
      <c r="I26">
        <f t="shared" si="5"/>
        <v>0</v>
      </c>
      <c r="J26">
        <f t="shared" si="5"/>
        <v>0</v>
      </c>
      <c r="K26">
        <f t="shared" si="5"/>
        <v>0</v>
      </c>
      <c r="L26">
        <f t="shared" ref="L26:N26" si="6">SUM(L13:L24)</f>
        <v>0</v>
      </c>
      <c r="M26">
        <f t="shared" si="6"/>
        <v>0</v>
      </c>
      <c r="N26">
        <f t="shared" si="6"/>
        <v>0</v>
      </c>
    </row>
    <row r="27" spans="1:14" x14ac:dyDescent="0.2">
      <c r="B27" s="65" t="s">
        <v>34</v>
      </c>
      <c r="C27">
        <f>SUM(D13:J24)</f>
        <v>0</v>
      </c>
      <c r="D27" s="66" t="e">
        <f>IF(D26=0,NA(),IF($C$27=0,0,D26/$C$27))</f>
        <v>#N/A</v>
      </c>
      <c r="E27" s="66" t="e">
        <f t="shared" ref="E27:J27" si="7">IF(E26=0,NA(),IF($C$27=0,0,E26/$C$27))</f>
        <v>#N/A</v>
      </c>
      <c r="F27" s="66" t="e">
        <f t="shared" si="7"/>
        <v>#N/A</v>
      </c>
      <c r="G27" s="66" t="e">
        <f t="shared" si="7"/>
        <v>#N/A</v>
      </c>
      <c r="H27" s="66" t="e">
        <f t="shared" si="7"/>
        <v>#N/A</v>
      </c>
      <c r="I27" s="66" t="e">
        <f t="shared" si="7"/>
        <v>#N/A</v>
      </c>
      <c r="J27" s="66" t="e">
        <f t="shared" si="7"/>
        <v>#N/A</v>
      </c>
      <c r="K27" s="34">
        <f t="shared" ref="K27" si="8">IF($C$27=0,0,K26/$C$27)</f>
        <v>0</v>
      </c>
      <c r="L27" s="34">
        <f t="shared" ref="L27" si="9">L26/$C$26</f>
        <v>0</v>
      </c>
      <c r="M27" s="34"/>
      <c r="N27" s="34"/>
    </row>
    <row r="28" spans="1:14" x14ac:dyDescent="0.2">
      <c r="D28" s="35"/>
      <c r="E28" s="34"/>
      <c r="F28" s="34"/>
      <c r="G28" s="34"/>
      <c r="H28" s="34"/>
      <c r="I28" s="34"/>
      <c r="J28" s="34"/>
      <c r="K28" s="34"/>
      <c r="L28" s="34"/>
      <c r="M28" s="34"/>
      <c r="N28" s="34"/>
    </row>
    <row r="29" spans="1:14" x14ac:dyDescent="0.2"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</row>
    <row r="30" spans="1:14" x14ac:dyDescent="0.2"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</row>
    <row r="31" spans="1:14" ht="19.899999999999999" customHeight="1" x14ac:dyDescent="0.2">
      <c r="C31" s="78" t="s">
        <v>24</v>
      </c>
      <c r="D31" s="78"/>
      <c r="E31" s="79">
        <f>L26</f>
        <v>0</v>
      </c>
      <c r="G31" s="80" t="s">
        <v>21</v>
      </c>
      <c r="H31" s="80"/>
      <c r="I31" s="80"/>
      <c r="J31" s="80"/>
      <c r="K31" s="80"/>
      <c r="L31" s="70">
        <f>E31-E33</f>
        <v>0</v>
      </c>
    </row>
    <row r="32" spans="1:14" ht="19.899999999999999" customHeight="1" x14ac:dyDescent="0.2">
      <c r="C32" s="78"/>
      <c r="D32" s="78"/>
      <c r="E32" s="79"/>
      <c r="G32" s="80"/>
      <c r="H32" s="80"/>
      <c r="I32" s="80"/>
      <c r="J32" s="80"/>
      <c r="K32" s="80"/>
      <c r="L32" s="70"/>
    </row>
    <row r="33" spans="2:12" ht="19.899999999999999" customHeight="1" x14ac:dyDescent="0.2">
      <c r="C33" s="81" t="s">
        <v>25</v>
      </c>
      <c r="D33" s="81"/>
      <c r="E33" s="82">
        <f>M26</f>
        <v>0</v>
      </c>
      <c r="G33" s="80"/>
      <c r="H33" s="80"/>
      <c r="I33" s="80"/>
      <c r="J33" s="80"/>
      <c r="K33" s="80"/>
      <c r="L33" s="70"/>
    </row>
    <row r="34" spans="2:12" ht="19.899999999999999" customHeight="1" x14ac:dyDescent="0.2">
      <c r="C34" s="81"/>
      <c r="D34" s="81"/>
      <c r="E34" s="82"/>
      <c r="G34" s="80"/>
      <c r="H34" s="80"/>
      <c r="I34" s="80"/>
      <c r="J34" s="80"/>
      <c r="K34" s="80"/>
      <c r="L34" s="70"/>
    </row>
    <row r="35" spans="2:12" ht="13.15" customHeight="1" x14ac:dyDescent="0.2"/>
    <row r="39" spans="2:12" x14ac:dyDescent="0.2">
      <c r="B39" s="36" t="s">
        <v>18</v>
      </c>
      <c r="C39" s="37"/>
    </row>
    <row r="40" spans="2:12" x14ac:dyDescent="0.2">
      <c r="B40" s="38" t="s">
        <v>7</v>
      </c>
      <c r="C40" s="39">
        <v>1</v>
      </c>
    </row>
    <row r="41" spans="2:12" x14ac:dyDescent="0.2">
      <c r="B41" s="38" t="s">
        <v>13</v>
      </c>
      <c r="C41" s="39">
        <v>0.75</v>
      </c>
    </row>
    <row r="42" spans="2:12" x14ac:dyDescent="0.2">
      <c r="B42" s="40" t="s">
        <v>5</v>
      </c>
      <c r="C42" s="41">
        <v>0.5</v>
      </c>
    </row>
    <row r="43" spans="2:12" ht="13.5" thickBot="1" x14ac:dyDescent="0.25"/>
    <row r="44" spans="2:12" x14ac:dyDescent="0.2">
      <c r="B44" s="36" t="s">
        <v>19</v>
      </c>
      <c r="C44" s="42"/>
      <c r="D44" s="37"/>
    </row>
    <row r="45" spans="2:12" ht="13.5" thickBot="1" x14ac:dyDescent="0.25">
      <c r="B45" s="38" t="s">
        <v>29</v>
      </c>
      <c r="C45" s="49" t="s">
        <v>30</v>
      </c>
      <c r="D45" s="39"/>
    </row>
    <row r="46" spans="2:12" x14ac:dyDescent="0.2">
      <c r="B46" s="51">
        <v>14</v>
      </c>
      <c r="C46" s="52">
        <v>15</v>
      </c>
      <c r="D46" s="53"/>
    </row>
    <row r="47" spans="2:12" x14ac:dyDescent="0.2">
      <c r="B47" s="54">
        <v>14</v>
      </c>
      <c r="C47" s="50">
        <v>15</v>
      </c>
      <c r="D47" s="55"/>
    </row>
    <row r="48" spans="2:12" x14ac:dyDescent="0.2">
      <c r="B48" s="54">
        <v>13</v>
      </c>
      <c r="C48" s="50">
        <v>16</v>
      </c>
      <c r="D48" s="55"/>
    </row>
    <row r="49" spans="2:11" x14ac:dyDescent="0.2">
      <c r="B49" s="54">
        <v>15</v>
      </c>
      <c r="C49" s="50">
        <v>16</v>
      </c>
      <c r="D49" s="55"/>
    </row>
    <row r="50" spans="2:11" x14ac:dyDescent="0.2">
      <c r="B50" s="54">
        <v>18</v>
      </c>
      <c r="C50" s="50">
        <v>18</v>
      </c>
      <c r="D50" s="55"/>
    </row>
    <row r="51" spans="2:11" x14ac:dyDescent="0.2">
      <c r="B51" s="54">
        <v>21</v>
      </c>
      <c r="C51" s="50">
        <v>19</v>
      </c>
      <c r="D51" s="55"/>
    </row>
    <row r="52" spans="2:11" x14ac:dyDescent="0.2">
      <c r="B52" s="54">
        <v>22</v>
      </c>
      <c r="C52" s="50">
        <v>20</v>
      </c>
      <c r="D52" s="55"/>
    </row>
    <row r="53" spans="2:11" x14ac:dyDescent="0.2">
      <c r="B53" s="54">
        <v>22</v>
      </c>
      <c r="C53" s="50">
        <v>20</v>
      </c>
      <c r="D53" s="55"/>
    </row>
    <row r="54" spans="2:11" x14ac:dyDescent="0.2">
      <c r="B54" s="54">
        <v>21</v>
      </c>
      <c r="C54" s="50">
        <v>19</v>
      </c>
      <c r="D54" s="55"/>
    </row>
    <row r="55" spans="2:11" x14ac:dyDescent="0.2">
      <c r="B55" s="54">
        <v>18</v>
      </c>
      <c r="C55" s="50">
        <v>19</v>
      </c>
      <c r="D55" s="55"/>
    </row>
    <row r="56" spans="2:11" x14ac:dyDescent="0.2">
      <c r="B56" s="54">
        <v>16</v>
      </c>
      <c r="C56" s="50">
        <v>18</v>
      </c>
      <c r="D56" s="55"/>
    </row>
    <row r="57" spans="2:11" ht="13.5" thickBot="1" x14ac:dyDescent="0.25">
      <c r="B57" s="56">
        <v>16</v>
      </c>
      <c r="C57" s="57">
        <v>16</v>
      </c>
      <c r="D57" s="58"/>
    </row>
    <row r="60" spans="2:11" x14ac:dyDescent="0.2">
      <c r="D60" s="29" t="s">
        <v>7</v>
      </c>
      <c r="E60" s="44" t="s">
        <v>13</v>
      </c>
      <c r="F60" s="30" t="s">
        <v>8</v>
      </c>
      <c r="G60" s="48" t="s">
        <v>4</v>
      </c>
      <c r="H60" s="45" t="s">
        <v>20</v>
      </c>
      <c r="I60" s="46" t="s">
        <v>5</v>
      </c>
      <c r="J60" s="47" t="s">
        <v>6</v>
      </c>
      <c r="K60" s="43" t="s">
        <v>9</v>
      </c>
    </row>
    <row r="61" spans="2:11" x14ac:dyDescent="0.2">
      <c r="C61">
        <v>2</v>
      </c>
      <c r="D61">
        <f t="shared" ref="D61:J72" si="10">IF($K13=$C13,D13,0)</f>
        <v>0</v>
      </c>
      <c r="E61">
        <f t="shared" si="10"/>
        <v>0</v>
      </c>
      <c r="F61">
        <f t="shared" si="10"/>
        <v>0</v>
      </c>
      <c r="G61">
        <f t="shared" si="10"/>
        <v>0</v>
      </c>
      <c r="H61">
        <f t="shared" si="10"/>
        <v>0</v>
      </c>
      <c r="I61">
        <f t="shared" si="10"/>
        <v>0</v>
      </c>
      <c r="J61">
        <f t="shared" si="10"/>
        <v>0</v>
      </c>
      <c r="K61">
        <f>SUM(D13:J13)-SUM(D61:J61)</f>
        <v>0</v>
      </c>
    </row>
    <row r="62" spans="2:11" x14ac:dyDescent="0.2">
      <c r="C62">
        <v>4</v>
      </c>
      <c r="D62">
        <f t="shared" si="10"/>
        <v>0</v>
      </c>
      <c r="E62">
        <f t="shared" si="10"/>
        <v>0</v>
      </c>
      <c r="F62">
        <f t="shared" si="10"/>
        <v>0</v>
      </c>
      <c r="G62">
        <f t="shared" si="10"/>
        <v>0</v>
      </c>
      <c r="H62">
        <f t="shared" si="10"/>
        <v>0</v>
      </c>
      <c r="I62">
        <f t="shared" si="10"/>
        <v>0</v>
      </c>
      <c r="J62">
        <f t="shared" si="10"/>
        <v>0</v>
      </c>
      <c r="K62">
        <f t="shared" ref="K62:K72" si="11">SUM(D14:J14)-SUM(D62:J62)</f>
        <v>0</v>
      </c>
    </row>
    <row r="63" spans="2:11" x14ac:dyDescent="0.2">
      <c r="C63">
        <v>6</v>
      </c>
      <c r="D63">
        <f t="shared" si="10"/>
        <v>0</v>
      </c>
      <c r="E63">
        <f t="shared" si="10"/>
        <v>0</v>
      </c>
      <c r="F63">
        <f t="shared" si="10"/>
        <v>0</v>
      </c>
      <c r="G63">
        <f t="shared" si="10"/>
        <v>0</v>
      </c>
      <c r="H63">
        <f t="shared" si="10"/>
        <v>0</v>
      </c>
      <c r="I63">
        <f t="shared" si="10"/>
        <v>0</v>
      </c>
      <c r="J63">
        <f t="shared" si="10"/>
        <v>0</v>
      </c>
      <c r="K63">
        <f t="shared" si="11"/>
        <v>0</v>
      </c>
    </row>
    <row r="64" spans="2:11" x14ac:dyDescent="0.2">
      <c r="C64">
        <v>8</v>
      </c>
      <c r="D64">
        <f t="shared" si="10"/>
        <v>0</v>
      </c>
      <c r="E64">
        <f t="shared" si="10"/>
        <v>0</v>
      </c>
      <c r="F64">
        <f t="shared" si="10"/>
        <v>0</v>
      </c>
      <c r="G64">
        <f t="shared" si="10"/>
        <v>0</v>
      </c>
      <c r="H64">
        <f t="shared" si="10"/>
        <v>0</v>
      </c>
      <c r="I64">
        <f t="shared" si="10"/>
        <v>0</v>
      </c>
      <c r="J64">
        <f t="shared" si="10"/>
        <v>0</v>
      </c>
      <c r="K64">
        <f t="shared" si="11"/>
        <v>0</v>
      </c>
    </row>
    <row r="65" spans="3:11" x14ac:dyDescent="0.2">
      <c r="C65">
        <v>10</v>
      </c>
      <c r="D65">
        <f t="shared" si="10"/>
        <v>0</v>
      </c>
      <c r="E65">
        <f t="shared" si="10"/>
        <v>0</v>
      </c>
      <c r="F65">
        <f t="shared" si="10"/>
        <v>0</v>
      </c>
      <c r="G65">
        <f t="shared" si="10"/>
        <v>0</v>
      </c>
      <c r="H65">
        <f t="shared" si="10"/>
        <v>0</v>
      </c>
      <c r="I65">
        <f t="shared" si="10"/>
        <v>0</v>
      </c>
      <c r="J65">
        <f t="shared" si="10"/>
        <v>0</v>
      </c>
      <c r="K65">
        <f t="shared" si="11"/>
        <v>0</v>
      </c>
    </row>
    <row r="66" spans="3:11" x14ac:dyDescent="0.2">
      <c r="C66">
        <v>12</v>
      </c>
      <c r="D66">
        <f t="shared" si="10"/>
        <v>0</v>
      </c>
      <c r="E66">
        <f t="shared" si="10"/>
        <v>0</v>
      </c>
      <c r="F66">
        <f t="shared" si="10"/>
        <v>0</v>
      </c>
      <c r="G66">
        <f t="shared" si="10"/>
        <v>0</v>
      </c>
      <c r="H66">
        <f t="shared" si="10"/>
        <v>0</v>
      </c>
      <c r="I66">
        <f t="shared" si="10"/>
        <v>0</v>
      </c>
      <c r="J66">
        <f t="shared" si="10"/>
        <v>0</v>
      </c>
      <c r="K66">
        <f t="shared" si="11"/>
        <v>0</v>
      </c>
    </row>
    <row r="67" spans="3:11" x14ac:dyDescent="0.2">
      <c r="C67">
        <v>14</v>
      </c>
      <c r="D67">
        <f t="shared" si="10"/>
        <v>0</v>
      </c>
      <c r="E67">
        <f t="shared" si="10"/>
        <v>0</v>
      </c>
      <c r="F67">
        <f t="shared" si="10"/>
        <v>0</v>
      </c>
      <c r="G67">
        <f t="shared" si="10"/>
        <v>0</v>
      </c>
      <c r="H67">
        <f t="shared" si="10"/>
        <v>0</v>
      </c>
      <c r="I67">
        <f t="shared" si="10"/>
        <v>0</v>
      </c>
      <c r="J67">
        <f t="shared" si="10"/>
        <v>0</v>
      </c>
      <c r="K67">
        <f t="shared" si="11"/>
        <v>0</v>
      </c>
    </row>
    <row r="68" spans="3:11" x14ac:dyDescent="0.2">
      <c r="C68">
        <v>16</v>
      </c>
      <c r="D68">
        <f t="shared" si="10"/>
        <v>0</v>
      </c>
      <c r="E68">
        <f t="shared" si="10"/>
        <v>0</v>
      </c>
      <c r="F68">
        <f t="shared" si="10"/>
        <v>0</v>
      </c>
      <c r="G68">
        <f t="shared" si="10"/>
        <v>0</v>
      </c>
      <c r="H68">
        <f t="shared" si="10"/>
        <v>0</v>
      </c>
      <c r="I68">
        <f t="shared" si="10"/>
        <v>0</v>
      </c>
      <c r="J68">
        <f t="shared" si="10"/>
        <v>0</v>
      </c>
      <c r="K68">
        <f t="shared" si="11"/>
        <v>0</v>
      </c>
    </row>
    <row r="69" spans="3:11" x14ac:dyDescent="0.2">
      <c r="C69">
        <v>18</v>
      </c>
      <c r="D69">
        <f t="shared" si="10"/>
        <v>0</v>
      </c>
      <c r="E69">
        <f t="shared" si="10"/>
        <v>0</v>
      </c>
      <c r="F69">
        <f t="shared" si="10"/>
        <v>0</v>
      </c>
      <c r="G69">
        <f t="shared" si="10"/>
        <v>0</v>
      </c>
      <c r="H69">
        <f t="shared" si="10"/>
        <v>0</v>
      </c>
      <c r="I69">
        <f t="shared" si="10"/>
        <v>0</v>
      </c>
      <c r="J69">
        <f t="shared" si="10"/>
        <v>0</v>
      </c>
      <c r="K69">
        <f t="shared" si="11"/>
        <v>0</v>
      </c>
    </row>
    <row r="70" spans="3:11" x14ac:dyDescent="0.2">
      <c r="C70">
        <v>20</v>
      </c>
      <c r="D70">
        <f t="shared" si="10"/>
        <v>0</v>
      </c>
      <c r="E70">
        <f t="shared" si="10"/>
        <v>0</v>
      </c>
      <c r="F70">
        <f t="shared" si="10"/>
        <v>0</v>
      </c>
      <c r="G70">
        <f t="shared" si="10"/>
        <v>0</v>
      </c>
      <c r="H70">
        <f t="shared" si="10"/>
        <v>0</v>
      </c>
      <c r="I70">
        <f t="shared" si="10"/>
        <v>0</v>
      </c>
      <c r="J70">
        <f t="shared" si="10"/>
        <v>0</v>
      </c>
      <c r="K70">
        <f t="shared" si="11"/>
        <v>0</v>
      </c>
    </row>
    <row r="71" spans="3:11" x14ac:dyDescent="0.2">
      <c r="C71">
        <v>22</v>
      </c>
      <c r="D71">
        <f t="shared" si="10"/>
        <v>0</v>
      </c>
      <c r="E71">
        <f t="shared" si="10"/>
        <v>0</v>
      </c>
      <c r="F71">
        <f t="shared" si="10"/>
        <v>0</v>
      </c>
      <c r="G71">
        <f t="shared" si="10"/>
        <v>0</v>
      </c>
      <c r="H71">
        <f t="shared" si="10"/>
        <v>0</v>
      </c>
      <c r="I71">
        <f t="shared" si="10"/>
        <v>0</v>
      </c>
      <c r="J71">
        <f t="shared" si="10"/>
        <v>0</v>
      </c>
      <c r="K71">
        <f t="shared" si="11"/>
        <v>0</v>
      </c>
    </row>
    <row r="72" spans="3:11" x14ac:dyDescent="0.2">
      <c r="C72">
        <v>24</v>
      </c>
      <c r="D72">
        <f t="shared" si="10"/>
        <v>0</v>
      </c>
      <c r="E72">
        <f t="shared" si="10"/>
        <v>0</v>
      </c>
      <c r="F72">
        <f t="shared" si="10"/>
        <v>0</v>
      </c>
      <c r="G72">
        <f t="shared" si="10"/>
        <v>0</v>
      </c>
      <c r="H72">
        <f t="shared" si="10"/>
        <v>0</v>
      </c>
      <c r="I72">
        <f t="shared" si="10"/>
        <v>0</v>
      </c>
      <c r="J72">
        <f t="shared" si="10"/>
        <v>0</v>
      </c>
      <c r="K72">
        <f t="shared" si="11"/>
        <v>0</v>
      </c>
    </row>
    <row r="74" spans="3:11" x14ac:dyDescent="0.2">
      <c r="D74">
        <f t="shared" ref="D74:K74" si="12">SUM(D61:D72)</f>
        <v>0</v>
      </c>
      <c r="E74">
        <f t="shared" si="12"/>
        <v>0</v>
      </c>
      <c r="F74">
        <f t="shared" si="12"/>
        <v>0</v>
      </c>
      <c r="G74">
        <f t="shared" si="12"/>
        <v>0</v>
      </c>
      <c r="H74">
        <f t="shared" si="12"/>
        <v>0</v>
      </c>
      <c r="I74">
        <f t="shared" si="12"/>
        <v>0</v>
      </c>
      <c r="J74">
        <f t="shared" si="12"/>
        <v>0</v>
      </c>
      <c r="K74">
        <f t="shared" si="12"/>
        <v>0</v>
      </c>
    </row>
    <row r="75" spans="3:11" x14ac:dyDescent="0.2">
      <c r="D75" s="59">
        <f>D74/$C$26</f>
        <v>0</v>
      </c>
      <c r="E75" s="59">
        <f t="shared" ref="E75:J75" si="13">E74/$C$26</f>
        <v>0</v>
      </c>
      <c r="F75" s="59">
        <f t="shared" si="13"/>
        <v>0</v>
      </c>
      <c r="G75" s="59">
        <f t="shared" si="13"/>
        <v>0</v>
      </c>
      <c r="H75" s="59">
        <f t="shared" si="13"/>
        <v>0</v>
      </c>
      <c r="I75" s="59">
        <f t="shared" si="13"/>
        <v>0</v>
      </c>
      <c r="J75" s="59">
        <f t="shared" si="13"/>
        <v>0</v>
      </c>
      <c r="K75" s="59">
        <f>1-ROUND(D75,2)-ROUND(E75,2)-ROUND(F75,2)-ROUND(G75,2)-ROUND(H75,2)-ROUND(I75,2)-ROUND(J75,2)</f>
        <v>1</v>
      </c>
    </row>
  </sheetData>
  <mergeCells count="17">
    <mergeCell ref="D5:G5"/>
    <mergeCell ref="C7:F7"/>
    <mergeCell ref="D9:E9"/>
    <mergeCell ref="A11:A12"/>
    <mergeCell ref="B11:B12"/>
    <mergeCell ref="C11:C12"/>
    <mergeCell ref="D11:G11"/>
    <mergeCell ref="K11:K12"/>
    <mergeCell ref="L11:L12"/>
    <mergeCell ref="M11:M12"/>
    <mergeCell ref="N11:N12"/>
    <mergeCell ref="C31:D32"/>
    <mergeCell ref="E31:E32"/>
    <mergeCell ref="G31:K34"/>
    <mergeCell ref="L31:L34"/>
    <mergeCell ref="C33:D34"/>
    <mergeCell ref="E33:E34"/>
  </mergeCells>
  <conditionalFormatting sqref="K13:K24">
    <cfRule type="cellIs" dxfId="3" priority="2" operator="equal">
      <formula>C13</formula>
    </cfRule>
  </conditionalFormatting>
  <conditionalFormatting sqref="K13:K24">
    <cfRule type="cellIs" dxfId="2" priority="3" operator="notEqual">
      <formula>C13</formula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75"/>
  <sheetViews>
    <sheetView topLeftCell="A12" zoomScale="80" zoomScaleNormal="80" workbookViewId="0">
      <selection activeCell="A36" sqref="A36"/>
    </sheetView>
  </sheetViews>
  <sheetFormatPr baseColWidth="10" defaultColWidth="9.140625" defaultRowHeight="12.75" x14ac:dyDescent="0.2"/>
  <cols>
    <col min="1" max="1" width="8.85546875" customWidth="1"/>
    <col min="2" max="2" width="14.28515625" customWidth="1"/>
    <col min="3" max="3" width="13.5703125" customWidth="1"/>
    <col min="4" max="10" width="8.42578125"/>
    <col min="11" max="11" width="10"/>
    <col min="12" max="12" width="13.7109375" customWidth="1"/>
    <col min="13" max="13" width="10.28515625" customWidth="1"/>
    <col min="14" max="1025" width="8.42578125"/>
  </cols>
  <sheetData>
    <row r="5" spans="1:14" ht="23.25" x14ac:dyDescent="0.35">
      <c r="D5" s="89" t="s">
        <v>28</v>
      </c>
      <c r="E5" s="89"/>
      <c r="F5" s="89"/>
      <c r="G5" s="89"/>
      <c r="H5" s="62" t="s">
        <v>31</v>
      </c>
      <c r="I5" s="62"/>
      <c r="J5" s="62"/>
      <c r="K5" s="62"/>
      <c r="L5" s="62"/>
      <c r="M5" s="62"/>
      <c r="N5" s="62"/>
    </row>
    <row r="7" spans="1:14" ht="15" x14ac:dyDescent="0.2">
      <c r="B7" s="27" t="s">
        <v>3</v>
      </c>
      <c r="C7" s="90" t="s">
        <v>12</v>
      </c>
      <c r="D7" s="90"/>
      <c r="E7" s="90"/>
      <c r="F7" s="90"/>
    </row>
    <row r="9" spans="1:14" ht="15" x14ac:dyDescent="0.2">
      <c r="B9" s="27" t="s">
        <v>23</v>
      </c>
      <c r="D9" s="91" t="s">
        <v>30</v>
      </c>
      <c r="E9" s="91"/>
    </row>
    <row r="10" spans="1:14" ht="15" x14ac:dyDescent="0.2">
      <c r="B10" s="27"/>
    </row>
    <row r="11" spans="1:14" ht="13.15" customHeight="1" x14ac:dyDescent="0.2">
      <c r="A11" s="83" t="s">
        <v>16</v>
      </c>
      <c r="B11" s="83" t="s">
        <v>14</v>
      </c>
      <c r="C11" s="83" t="s">
        <v>15</v>
      </c>
      <c r="D11" s="84"/>
      <c r="E11" s="84"/>
      <c r="F11" s="84"/>
      <c r="G11" s="84"/>
      <c r="H11" s="28"/>
      <c r="I11" s="28"/>
      <c r="J11" s="28"/>
      <c r="K11" s="85" t="s">
        <v>22</v>
      </c>
      <c r="L11" s="75" t="s">
        <v>26</v>
      </c>
      <c r="M11" s="76" t="s">
        <v>27</v>
      </c>
      <c r="N11" s="77" t="s">
        <v>17</v>
      </c>
    </row>
    <row r="12" spans="1:14" ht="25.9" customHeight="1" x14ac:dyDescent="0.2">
      <c r="A12" s="83"/>
      <c r="B12" s="83"/>
      <c r="C12" s="83"/>
      <c r="D12" s="29" t="s">
        <v>7</v>
      </c>
      <c r="E12" s="44" t="s">
        <v>13</v>
      </c>
      <c r="F12" s="30" t="s">
        <v>8</v>
      </c>
      <c r="G12" s="48" t="s">
        <v>4</v>
      </c>
      <c r="H12" s="45" t="s">
        <v>20</v>
      </c>
      <c r="I12" s="46" t="s">
        <v>5</v>
      </c>
      <c r="J12" s="64" t="s">
        <v>6</v>
      </c>
      <c r="K12" s="86"/>
      <c r="L12" s="75"/>
      <c r="M12" s="76"/>
      <c r="N12" s="77"/>
    </row>
    <row r="13" spans="1:14" x14ac:dyDescent="0.2">
      <c r="A13">
        <v>2</v>
      </c>
      <c r="B13">
        <v>1</v>
      </c>
      <c r="C13">
        <f t="shared" ref="C13:C24" si="0">IF($D$9=$B$45,B46,IF($D$9=$C$45,C46,IF($D$9=$D$45,D46,)))</f>
        <v>15</v>
      </c>
      <c r="D13" s="31"/>
      <c r="E13" s="32"/>
      <c r="F13" s="32"/>
      <c r="G13" s="32"/>
      <c r="H13" s="32"/>
      <c r="I13" s="32"/>
      <c r="J13" s="33"/>
      <c r="K13">
        <f t="shared" ref="K13:K24" si="1">SUM(D13:J13)</f>
        <v>0</v>
      </c>
      <c r="L13">
        <f t="shared" ref="L13:L24" si="2">IF(C13=K13,C13,0)</f>
        <v>0</v>
      </c>
      <c r="M13">
        <f t="shared" ref="M13:M24" si="3">D13*$C$40+E13*$C$41+I13*$C$42</f>
        <v>0</v>
      </c>
      <c r="N13">
        <f t="shared" ref="N13:N24" si="4">L13-M13</f>
        <v>0</v>
      </c>
    </row>
    <row r="14" spans="1:14" x14ac:dyDescent="0.2">
      <c r="A14">
        <v>4</v>
      </c>
      <c r="B14">
        <v>2</v>
      </c>
      <c r="C14">
        <f t="shared" si="0"/>
        <v>15</v>
      </c>
      <c r="D14" s="31"/>
      <c r="E14" s="32"/>
      <c r="F14" s="32"/>
      <c r="G14" s="32"/>
      <c r="H14" s="32"/>
      <c r="I14" s="32"/>
      <c r="J14" s="33"/>
      <c r="K14">
        <f t="shared" si="1"/>
        <v>0</v>
      </c>
      <c r="L14">
        <f t="shared" si="2"/>
        <v>0</v>
      </c>
      <c r="M14">
        <f t="shared" si="3"/>
        <v>0</v>
      </c>
      <c r="N14">
        <f t="shared" si="4"/>
        <v>0</v>
      </c>
    </row>
    <row r="15" spans="1:14" x14ac:dyDescent="0.2">
      <c r="A15">
        <v>6</v>
      </c>
      <c r="B15">
        <v>3</v>
      </c>
      <c r="C15">
        <f t="shared" si="0"/>
        <v>16</v>
      </c>
      <c r="D15" s="31"/>
      <c r="E15" s="32"/>
      <c r="F15" s="32"/>
      <c r="G15" s="32"/>
      <c r="H15" s="32"/>
      <c r="I15" s="32"/>
      <c r="J15" s="33"/>
      <c r="K15">
        <f t="shared" si="1"/>
        <v>0</v>
      </c>
      <c r="L15">
        <f t="shared" si="2"/>
        <v>0</v>
      </c>
      <c r="M15">
        <f t="shared" si="3"/>
        <v>0</v>
      </c>
      <c r="N15">
        <f t="shared" si="4"/>
        <v>0</v>
      </c>
    </row>
    <row r="16" spans="1:14" x14ac:dyDescent="0.2">
      <c r="A16">
        <v>8</v>
      </c>
      <c r="B16">
        <v>4</v>
      </c>
      <c r="C16">
        <f t="shared" si="0"/>
        <v>16</v>
      </c>
      <c r="D16" s="31"/>
      <c r="E16" s="32"/>
      <c r="F16" s="32"/>
      <c r="G16" s="32"/>
      <c r="H16" s="32"/>
      <c r="I16" s="32"/>
      <c r="J16" s="33"/>
      <c r="K16">
        <f t="shared" si="1"/>
        <v>0</v>
      </c>
      <c r="L16">
        <f t="shared" si="2"/>
        <v>0</v>
      </c>
      <c r="M16">
        <f t="shared" si="3"/>
        <v>0</v>
      </c>
      <c r="N16">
        <f t="shared" si="4"/>
        <v>0</v>
      </c>
    </row>
    <row r="17" spans="1:14" x14ac:dyDescent="0.2">
      <c r="A17">
        <v>10</v>
      </c>
      <c r="B17">
        <v>5</v>
      </c>
      <c r="C17">
        <f t="shared" si="0"/>
        <v>18</v>
      </c>
      <c r="D17" s="31"/>
      <c r="E17" s="32"/>
      <c r="F17" s="32"/>
      <c r="G17" s="32"/>
      <c r="H17" s="32"/>
      <c r="I17" s="32"/>
      <c r="J17" s="33"/>
      <c r="K17">
        <f t="shared" si="1"/>
        <v>0</v>
      </c>
      <c r="L17">
        <f t="shared" si="2"/>
        <v>0</v>
      </c>
      <c r="M17">
        <f t="shared" si="3"/>
        <v>0</v>
      </c>
      <c r="N17">
        <f t="shared" si="4"/>
        <v>0</v>
      </c>
    </row>
    <row r="18" spans="1:14" x14ac:dyDescent="0.2">
      <c r="A18">
        <v>12</v>
      </c>
      <c r="B18">
        <v>6</v>
      </c>
      <c r="C18">
        <f t="shared" si="0"/>
        <v>19</v>
      </c>
      <c r="D18" s="31"/>
      <c r="E18" s="32"/>
      <c r="F18" s="32"/>
      <c r="G18" s="32"/>
      <c r="H18" s="32"/>
      <c r="I18" s="32"/>
      <c r="J18" s="33"/>
      <c r="K18">
        <f t="shared" si="1"/>
        <v>0</v>
      </c>
      <c r="L18">
        <f t="shared" si="2"/>
        <v>0</v>
      </c>
      <c r="M18">
        <f t="shared" si="3"/>
        <v>0</v>
      </c>
      <c r="N18">
        <f t="shared" si="4"/>
        <v>0</v>
      </c>
    </row>
    <row r="19" spans="1:14" x14ac:dyDescent="0.2">
      <c r="A19">
        <v>14</v>
      </c>
      <c r="B19">
        <v>7</v>
      </c>
      <c r="C19">
        <f t="shared" si="0"/>
        <v>20</v>
      </c>
      <c r="D19" s="31"/>
      <c r="E19" s="32"/>
      <c r="F19" s="32"/>
      <c r="G19" s="32"/>
      <c r="H19" s="32"/>
      <c r="I19" s="32"/>
      <c r="J19" s="33"/>
      <c r="K19">
        <f t="shared" si="1"/>
        <v>0</v>
      </c>
      <c r="L19">
        <f t="shared" si="2"/>
        <v>0</v>
      </c>
      <c r="M19">
        <f t="shared" si="3"/>
        <v>0</v>
      </c>
      <c r="N19">
        <f t="shared" si="4"/>
        <v>0</v>
      </c>
    </row>
    <row r="20" spans="1:14" x14ac:dyDescent="0.2">
      <c r="A20">
        <v>16</v>
      </c>
      <c r="B20">
        <v>8</v>
      </c>
      <c r="C20">
        <f t="shared" si="0"/>
        <v>20</v>
      </c>
      <c r="D20" s="31"/>
      <c r="E20" s="32"/>
      <c r="F20" s="32"/>
      <c r="G20" s="32"/>
      <c r="H20" s="32"/>
      <c r="I20" s="32"/>
      <c r="J20" s="33"/>
      <c r="K20">
        <f t="shared" si="1"/>
        <v>0</v>
      </c>
      <c r="L20">
        <f t="shared" si="2"/>
        <v>0</v>
      </c>
      <c r="M20">
        <f t="shared" si="3"/>
        <v>0</v>
      </c>
      <c r="N20">
        <f t="shared" si="4"/>
        <v>0</v>
      </c>
    </row>
    <row r="21" spans="1:14" x14ac:dyDescent="0.2">
      <c r="A21">
        <v>18</v>
      </c>
      <c r="B21">
        <v>9</v>
      </c>
      <c r="C21">
        <f t="shared" si="0"/>
        <v>19</v>
      </c>
      <c r="D21" s="31"/>
      <c r="E21" s="32"/>
      <c r="F21" s="32"/>
      <c r="G21" s="32"/>
      <c r="H21" s="32"/>
      <c r="I21" s="32"/>
      <c r="J21" s="33"/>
      <c r="K21">
        <f t="shared" si="1"/>
        <v>0</v>
      </c>
      <c r="L21">
        <f t="shared" si="2"/>
        <v>0</v>
      </c>
      <c r="M21">
        <f t="shared" si="3"/>
        <v>0</v>
      </c>
      <c r="N21">
        <f t="shared" si="4"/>
        <v>0</v>
      </c>
    </row>
    <row r="22" spans="1:14" x14ac:dyDescent="0.2">
      <c r="A22">
        <v>20</v>
      </c>
      <c r="B22">
        <v>10</v>
      </c>
      <c r="C22">
        <f t="shared" si="0"/>
        <v>19</v>
      </c>
      <c r="D22" s="31"/>
      <c r="E22" s="32"/>
      <c r="F22" s="32"/>
      <c r="G22" s="32"/>
      <c r="H22" s="32"/>
      <c r="I22" s="32"/>
      <c r="J22" s="33"/>
      <c r="K22">
        <f t="shared" si="1"/>
        <v>0</v>
      </c>
      <c r="L22">
        <f t="shared" si="2"/>
        <v>0</v>
      </c>
      <c r="M22">
        <f t="shared" si="3"/>
        <v>0</v>
      </c>
      <c r="N22">
        <f t="shared" si="4"/>
        <v>0</v>
      </c>
    </row>
    <row r="23" spans="1:14" x14ac:dyDescent="0.2">
      <c r="A23">
        <v>22</v>
      </c>
      <c r="B23">
        <v>11</v>
      </c>
      <c r="C23">
        <f t="shared" si="0"/>
        <v>18</v>
      </c>
      <c r="D23" s="31"/>
      <c r="E23" s="32"/>
      <c r="F23" s="32"/>
      <c r="G23" s="32"/>
      <c r="H23" s="32"/>
      <c r="I23" s="32"/>
      <c r="J23" s="33"/>
      <c r="K23">
        <f t="shared" si="1"/>
        <v>0</v>
      </c>
      <c r="L23">
        <f t="shared" si="2"/>
        <v>0</v>
      </c>
      <c r="M23">
        <f t="shared" si="3"/>
        <v>0</v>
      </c>
      <c r="N23">
        <f t="shared" si="4"/>
        <v>0</v>
      </c>
    </row>
    <row r="24" spans="1:14" ht="13.15" customHeight="1" x14ac:dyDescent="0.2">
      <c r="A24">
        <v>24</v>
      </c>
      <c r="B24">
        <v>12</v>
      </c>
      <c r="C24">
        <f t="shared" si="0"/>
        <v>16</v>
      </c>
      <c r="D24" s="31"/>
      <c r="E24" s="32"/>
      <c r="F24" s="32"/>
      <c r="G24" s="32"/>
      <c r="H24" s="32"/>
      <c r="I24" s="32"/>
      <c r="J24" s="33"/>
      <c r="K24">
        <f t="shared" si="1"/>
        <v>0</v>
      </c>
      <c r="L24">
        <f t="shared" si="2"/>
        <v>0</v>
      </c>
      <c r="M24">
        <f t="shared" si="3"/>
        <v>0</v>
      </c>
      <c r="N24">
        <f t="shared" si="4"/>
        <v>0</v>
      </c>
    </row>
    <row r="26" spans="1:14" x14ac:dyDescent="0.2">
      <c r="B26" s="65" t="s">
        <v>33</v>
      </c>
      <c r="C26">
        <f>SUM(C13:C24)</f>
        <v>211</v>
      </c>
      <c r="D26">
        <f t="shared" ref="D26:L26" si="5">SUM(D13:D24)</f>
        <v>0</v>
      </c>
      <c r="E26">
        <f t="shared" si="5"/>
        <v>0</v>
      </c>
      <c r="F26">
        <f t="shared" si="5"/>
        <v>0</v>
      </c>
      <c r="G26">
        <f t="shared" si="5"/>
        <v>0</v>
      </c>
      <c r="H26">
        <f t="shared" si="5"/>
        <v>0</v>
      </c>
      <c r="I26">
        <f t="shared" si="5"/>
        <v>0</v>
      </c>
      <c r="J26">
        <f t="shared" si="5"/>
        <v>0</v>
      </c>
      <c r="K26">
        <f t="shared" si="5"/>
        <v>0</v>
      </c>
      <c r="L26">
        <f t="shared" si="5"/>
        <v>0</v>
      </c>
      <c r="M26">
        <f t="shared" ref="M26:N26" si="6">SUM(M13:M24)</f>
        <v>0</v>
      </c>
      <c r="N26">
        <f t="shared" si="6"/>
        <v>0</v>
      </c>
    </row>
    <row r="27" spans="1:14" x14ac:dyDescent="0.2">
      <c r="B27" s="65" t="s">
        <v>34</v>
      </c>
      <c r="C27">
        <f>SUM(D13:J24)</f>
        <v>0</v>
      </c>
      <c r="D27" s="66" t="e">
        <f>IF(D26=0,NA(),IF($C$27=0,0,D26/$C$27))</f>
        <v>#N/A</v>
      </c>
      <c r="E27" s="66" t="e">
        <f t="shared" ref="E27:J27" si="7">IF(E26=0,NA(),IF($C$27=0,0,E26/$C$27))</f>
        <v>#N/A</v>
      </c>
      <c r="F27" s="66" t="e">
        <f t="shared" si="7"/>
        <v>#N/A</v>
      </c>
      <c r="G27" s="66" t="e">
        <f t="shared" si="7"/>
        <v>#N/A</v>
      </c>
      <c r="H27" s="66" t="e">
        <f t="shared" si="7"/>
        <v>#N/A</v>
      </c>
      <c r="I27" s="66" t="e">
        <f t="shared" si="7"/>
        <v>#N/A</v>
      </c>
      <c r="J27" s="66" t="e">
        <f t="shared" si="7"/>
        <v>#N/A</v>
      </c>
      <c r="K27" s="34">
        <f t="shared" ref="K27" si="8">IF($C$27=0,0,K26/$C$27)</f>
        <v>0</v>
      </c>
      <c r="L27" s="34">
        <f t="shared" ref="L27" si="9">L26/$C$26</f>
        <v>0</v>
      </c>
      <c r="M27" s="34"/>
      <c r="N27" s="34"/>
    </row>
    <row r="28" spans="1:14" x14ac:dyDescent="0.2">
      <c r="D28" s="35"/>
      <c r="E28" s="34"/>
      <c r="F28" s="34"/>
      <c r="G28" s="34"/>
      <c r="H28" s="34"/>
      <c r="I28" s="34"/>
      <c r="J28" s="34"/>
      <c r="K28" s="34"/>
      <c r="L28" s="34"/>
      <c r="M28" s="34"/>
      <c r="N28" s="34"/>
    </row>
    <row r="29" spans="1:14" x14ac:dyDescent="0.2"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</row>
    <row r="30" spans="1:14" x14ac:dyDescent="0.2"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</row>
    <row r="31" spans="1:14" ht="19.899999999999999" customHeight="1" x14ac:dyDescent="0.2">
      <c r="C31" s="78" t="s">
        <v>24</v>
      </c>
      <c r="D31" s="78"/>
      <c r="E31" s="79">
        <f>L26</f>
        <v>0</v>
      </c>
      <c r="G31" s="80" t="s">
        <v>21</v>
      </c>
      <c r="H31" s="80"/>
      <c r="I31" s="80"/>
      <c r="J31" s="80"/>
      <c r="K31" s="80"/>
      <c r="L31" s="70">
        <f>E31-E33</f>
        <v>0</v>
      </c>
    </row>
    <row r="32" spans="1:14" ht="19.899999999999999" customHeight="1" x14ac:dyDescent="0.2">
      <c r="C32" s="78"/>
      <c r="D32" s="78"/>
      <c r="E32" s="79"/>
      <c r="G32" s="80"/>
      <c r="H32" s="80"/>
      <c r="I32" s="80"/>
      <c r="J32" s="80"/>
      <c r="K32" s="80"/>
      <c r="L32" s="70"/>
    </row>
    <row r="33" spans="2:12" ht="19.899999999999999" customHeight="1" x14ac:dyDescent="0.2">
      <c r="C33" s="81" t="s">
        <v>25</v>
      </c>
      <c r="D33" s="81"/>
      <c r="E33" s="82">
        <f>M26</f>
        <v>0</v>
      </c>
      <c r="G33" s="80"/>
      <c r="H33" s="80"/>
      <c r="I33" s="80"/>
      <c r="J33" s="80"/>
      <c r="K33" s="80"/>
      <c r="L33" s="70"/>
    </row>
    <row r="34" spans="2:12" ht="19.899999999999999" customHeight="1" x14ac:dyDescent="0.2">
      <c r="C34" s="81"/>
      <c r="D34" s="81"/>
      <c r="E34" s="82"/>
      <c r="G34" s="80"/>
      <c r="H34" s="80"/>
      <c r="I34" s="80"/>
      <c r="J34" s="80"/>
      <c r="K34" s="80"/>
      <c r="L34" s="70"/>
    </row>
    <row r="35" spans="2:12" ht="13.15" customHeight="1" x14ac:dyDescent="0.2"/>
    <row r="39" spans="2:12" x14ac:dyDescent="0.2">
      <c r="B39" s="36" t="s">
        <v>18</v>
      </c>
      <c r="C39" s="37"/>
    </row>
    <row r="40" spans="2:12" x14ac:dyDescent="0.2">
      <c r="B40" s="38" t="s">
        <v>7</v>
      </c>
      <c r="C40" s="39">
        <v>1</v>
      </c>
    </row>
    <row r="41" spans="2:12" x14ac:dyDescent="0.2">
      <c r="B41" s="38" t="s">
        <v>13</v>
      </c>
      <c r="C41" s="39">
        <v>0.75</v>
      </c>
    </row>
    <row r="42" spans="2:12" x14ac:dyDescent="0.2">
      <c r="B42" s="40" t="s">
        <v>5</v>
      </c>
      <c r="C42" s="41">
        <v>0.5</v>
      </c>
    </row>
    <row r="43" spans="2:12" ht="13.5" thickBot="1" x14ac:dyDescent="0.25"/>
    <row r="44" spans="2:12" x14ac:dyDescent="0.2">
      <c r="B44" s="36" t="s">
        <v>19</v>
      </c>
      <c r="C44" s="42"/>
      <c r="D44" s="37"/>
    </row>
    <row r="45" spans="2:12" ht="13.5" thickBot="1" x14ac:dyDescent="0.25">
      <c r="B45" s="38" t="s">
        <v>29</v>
      </c>
      <c r="C45" s="49" t="s">
        <v>30</v>
      </c>
      <c r="D45" s="39"/>
    </row>
    <row r="46" spans="2:12" x14ac:dyDescent="0.2">
      <c r="B46" s="51">
        <v>14</v>
      </c>
      <c r="C46" s="52">
        <v>15</v>
      </c>
      <c r="D46" s="53"/>
    </row>
    <row r="47" spans="2:12" x14ac:dyDescent="0.2">
      <c r="B47" s="54">
        <v>14</v>
      </c>
      <c r="C47" s="50">
        <v>15</v>
      </c>
      <c r="D47" s="55"/>
    </row>
    <row r="48" spans="2:12" x14ac:dyDescent="0.2">
      <c r="B48" s="54">
        <v>13</v>
      </c>
      <c r="C48" s="50">
        <v>16</v>
      </c>
      <c r="D48" s="55"/>
    </row>
    <row r="49" spans="2:11" x14ac:dyDescent="0.2">
      <c r="B49" s="54">
        <v>15</v>
      </c>
      <c r="C49" s="50">
        <v>16</v>
      </c>
      <c r="D49" s="55"/>
    </row>
    <row r="50" spans="2:11" x14ac:dyDescent="0.2">
      <c r="B50" s="54">
        <v>18</v>
      </c>
      <c r="C50" s="50">
        <v>18</v>
      </c>
      <c r="D50" s="55"/>
    </row>
    <row r="51" spans="2:11" x14ac:dyDescent="0.2">
      <c r="B51" s="54">
        <v>21</v>
      </c>
      <c r="C51" s="50">
        <v>19</v>
      </c>
      <c r="D51" s="55"/>
    </row>
    <row r="52" spans="2:11" x14ac:dyDescent="0.2">
      <c r="B52" s="54">
        <v>22</v>
      </c>
      <c r="C52" s="50">
        <v>20</v>
      </c>
      <c r="D52" s="55"/>
    </row>
    <row r="53" spans="2:11" x14ac:dyDescent="0.2">
      <c r="B53" s="54">
        <v>22</v>
      </c>
      <c r="C53" s="50">
        <v>20</v>
      </c>
      <c r="D53" s="55"/>
    </row>
    <row r="54" spans="2:11" x14ac:dyDescent="0.2">
      <c r="B54" s="54">
        <v>21</v>
      </c>
      <c r="C54" s="50">
        <v>19</v>
      </c>
      <c r="D54" s="55"/>
    </row>
    <row r="55" spans="2:11" x14ac:dyDescent="0.2">
      <c r="B55" s="54">
        <v>18</v>
      </c>
      <c r="C55" s="50">
        <v>19</v>
      </c>
      <c r="D55" s="55"/>
    </row>
    <row r="56" spans="2:11" x14ac:dyDescent="0.2">
      <c r="B56" s="54">
        <v>16</v>
      </c>
      <c r="C56" s="50">
        <v>18</v>
      </c>
      <c r="D56" s="55"/>
    </row>
    <row r="57" spans="2:11" ht="13.5" thickBot="1" x14ac:dyDescent="0.25">
      <c r="B57" s="56">
        <v>16</v>
      </c>
      <c r="C57" s="57">
        <v>16</v>
      </c>
      <c r="D57" s="58"/>
    </row>
    <row r="60" spans="2:11" x14ac:dyDescent="0.2">
      <c r="D60" s="29" t="s">
        <v>7</v>
      </c>
      <c r="E60" s="44" t="s">
        <v>13</v>
      </c>
      <c r="F60" s="30" t="s">
        <v>8</v>
      </c>
      <c r="G60" s="48" t="s">
        <v>4</v>
      </c>
      <c r="H60" s="45" t="s">
        <v>20</v>
      </c>
      <c r="I60" s="46" t="s">
        <v>5</v>
      </c>
      <c r="J60" s="47" t="s">
        <v>6</v>
      </c>
      <c r="K60" s="43" t="s">
        <v>9</v>
      </c>
    </row>
    <row r="61" spans="2:11" x14ac:dyDescent="0.2">
      <c r="C61">
        <v>2</v>
      </c>
      <c r="D61">
        <f t="shared" ref="D61:J72" si="10">IF($K13=$C13,D13,0)</f>
        <v>0</v>
      </c>
      <c r="E61">
        <f t="shared" si="10"/>
        <v>0</v>
      </c>
      <c r="F61">
        <f t="shared" si="10"/>
        <v>0</v>
      </c>
      <c r="G61">
        <f t="shared" si="10"/>
        <v>0</v>
      </c>
      <c r="H61">
        <f t="shared" si="10"/>
        <v>0</v>
      </c>
      <c r="I61">
        <f t="shared" si="10"/>
        <v>0</v>
      </c>
      <c r="J61">
        <f t="shared" si="10"/>
        <v>0</v>
      </c>
      <c r="K61">
        <f>SUM(D13:J13)-SUM(D61:J61)</f>
        <v>0</v>
      </c>
    </row>
    <row r="62" spans="2:11" x14ac:dyDescent="0.2">
      <c r="C62">
        <v>4</v>
      </c>
      <c r="D62">
        <f t="shared" si="10"/>
        <v>0</v>
      </c>
      <c r="E62">
        <f t="shared" si="10"/>
        <v>0</v>
      </c>
      <c r="F62">
        <f t="shared" si="10"/>
        <v>0</v>
      </c>
      <c r="G62">
        <f t="shared" si="10"/>
        <v>0</v>
      </c>
      <c r="H62">
        <f t="shared" si="10"/>
        <v>0</v>
      </c>
      <c r="I62">
        <f t="shared" si="10"/>
        <v>0</v>
      </c>
      <c r="J62">
        <f t="shared" si="10"/>
        <v>0</v>
      </c>
      <c r="K62">
        <f t="shared" ref="K62:K72" si="11">SUM(D14:J14)-SUM(D62:J62)</f>
        <v>0</v>
      </c>
    </row>
    <row r="63" spans="2:11" x14ac:dyDescent="0.2">
      <c r="C63">
        <v>6</v>
      </c>
      <c r="D63">
        <f t="shared" si="10"/>
        <v>0</v>
      </c>
      <c r="E63">
        <f t="shared" si="10"/>
        <v>0</v>
      </c>
      <c r="F63">
        <f t="shared" si="10"/>
        <v>0</v>
      </c>
      <c r="G63">
        <f t="shared" si="10"/>
        <v>0</v>
      </c>
      <c r="H63">
        <f t="shared" si="10"/>
        <v>0</v>
      </c>
      <c r="I63">
        <f t="shared" si="10"/>
        <v>0</v>
      </c>
      <c r="J63">
        <f t="shared" si="10"/>
        <v>0</v>
      </c>
      <c r="K63">
        <f t="shared" si="11"/>
        <v>0</v>
      </c>
    </row>
    <row r="64" spans="2:11" x14ac:dyDescent="0.2">
      <c r="C64">
        <v>8</v>
      </c>
      <c r="D64">
        <f t="shared" si="10"/>
        <v>0</v>
      </c>
      <c r="E64">
        <f t="shared" si="10"/>
        <v>0</v>
      </c>
      <c r="F64">
        <f t="shared" si="10"/>
        <v>0</v>
      </c>
      <c r="G64">
        <f t="shared" si="10"/>
        <v>0</v>
      </c>
      <c r="H64">
        <f t="shared" si="10"/>
        <v>0</v>
      </c>
      <c r="I64">
        <f t="shared" si="10"/>
        <v>0</v>
      </c>
      <c r="J64">
        <f t="shared" si="10"/>
        <v>0</v>
      </c>
      <c r="K64">
        <f t="shared" si="11"/>
        <v>0</v>
      </c>
    </row>
    <row r="65" spans="3:11" x14ac:dyDescent="0.2">
      <c r="C65">
        <v>10</v>
      </c>
      <c r="D65">
        <f t="shared" si="10"/>
        <v>0</v>
      </c>
      <c r="E65">
        <f t="shared" si="10"/>
        <v>0</v>
      </c>
      <c r="F65">
        <f t="shared" si="10"/>
        <v>0</v>
      </c>
      <c r="G65">
        <f t="shared" si="10"/>
        <v>0</v>
      </c>
      <c r="H65">
        <f t="shared" si="10"/>
        <v>0</v>
      </c>
      <c r="I65">
        <f t="shared" si="10"/>
        <v>0</v>
      </c>
      <c r="J65">
        <f t="shared" si="10"/>
        <v>0</v>
      </c>
      <c r="K65">
        <f t="shared" si="11"/>
        <v>0</v>
      </c>
    </row>
    <row r="66" spans="3:11" x14ac:dyDescent="0.2">
      <c r="C66">
        <v>12</v>
      </c>
      <c r="D66">
        <f t="shared" si="10"/>
        <v>0</v>
      </c>
      <c r="E66">
        <f t="shared" si="10"/>
        <v>0</v>
      </c>
      <c r="F66">
        <f t="shared" si="10"/>
        <v>0</v>
      </c>
      <c r="G66">
        <f t="shared" si="10"/>
        <v>0</v>
      </c>
      <c r="H66">
        <f t="shared" si="10"/>
        <v>0</v>
      </c>
      <c r="I66">
        <f t="shared" si="10"/>
        <v>0</v>
      </c>
      <c r="J66">
        <f t="shared" si="10"/>
        <v>0</v>
      </c>
      <c r="K66">
        <f t="shared" si="11"/>
        <v>0</v>
      </c>
    </row>
    <row r="67" spans="3:11" x14ac:dyDescent="0.2">
      <c r="C67">
        <v>14</v>
      </c>
      <c r="D67">
        <f t="shared" si="10"/>
        <v>0</v>
      </c>
      <c r="E67">
        <f t="shared" si="10"/>
        <v>0</v>
      </c>
      <c r="F67">
        <f t="shared" si="10"/>
        <v>0</v>
      </c>
      <c r="G67">
        <f t="shared" si="10"/>
        <v>0</v>
      </c>
      <c r="H67">
        <f t="shared" si="10"/>
        <v>0</v>
      </c>
      <c r="I67">
        <f t="shared" si="10"/>
        <v>0</v>
      </c>
      <c r="J67">
        <f t="shared" si="10"/>
        <v>0</v>
      </c>
      <c r="K67">
        <f t="shared" si="11"/>
        <v>0</v>
      </c>
    </row>
    <row r="68" spans="3:11" x14ac:dyDescent="0.2">
      <c r="C68">
        <v>16</v>
      </c>
      <c r="D68">
        <f t="shared" si="10"/>
        <v>0</v>
      </c>
      <c r="E68">
        <f t="shared" si="10"/>
        <v>0</v>
      </c>
      <c r="F68">
        <f t="shared" si="10"/>
        <v>0</v>
      </c>
      <c r="G68">
        <f t="shared" si="10"/>
        <v>0</v>
      </c>
      <c r="H68">
        <f t="shared" si="10"/>
        <v>0</v>
      </c>
      <c r="I68">
        <f t="shared" si="10"/>
        <v>0</v>
      </c>
      <c r="J68">
        <f t="shared" si="10"/>
        <v>0</v>
      </c>
      <c r="K68">
        <f t="shared" si="11"/>
        <v>0</v>
      </c>
    </row>
    <row r="69" spans="3:11" x14ac:dyDescent="0.2">
      <c r="C69">
        <v>18</v>
      </c>
      <c r="D69">
        <f t="shared" si="10"/>
        <v>0</v>
      </c>
      <c r="E69">
        <f t="shared" si="10"/>
        <v>0</v>
      </c>
      <c r="F69">
        <f t="shared" si="10"/>
        <v>0</v>
      </c>
      <c r="G69">
        <f t="shared" si="10"/>
        <v>0</v>
      </c>
      <c r="H69">
        <f t="shared" si="10"/>
        <v>0</v>
      </c>
      <c r="I69">
        <f t="shared" si="10"/>
        <v>0</v>
      </c>
      <c r="J69">
        <f t="shared" si="10"/>
        <v>0</v>
      </c>
      <c r="K69">
        <f t="shared" si="11"/>
        <v>0</v>
      </c>
    </row>
    <row r="70" spans="3:11" x14ac:dyDescent="0.2">
      <c r="C70">
        <v>20</v>
      </c>
      <c r="D70">
        <f t="shared" si="10"/>
        <v>0</v>
      </c>
      <c r="E70">
        <f t="shared" si="10"/>
        <v>0</v>
      </c>
      <c r="F70">
        <f t="shared" si="10"/>
        <v>0</v>
      </c>
      <c r="G70">
        <f t="shared" si="10"/>
        <v>0</v>
      </c>
      <c r="H70">
        <f t="shared" si="10"/>
        <v>0</v>
      </c>
      <c r="I70">
        <f t="shared" si="10"/>
        <v>0</v>
      </c>
      <c r="J70">
        <f t="shared" si="10"/>
        <v>0</v>
      </c>
      <c r="K70">
        <f t="shared" si="11"/>
        <v>0</v>
      </c>
    </row>
    <row r="71" spans="3:11" x14ac:dyDescent="0.2">
      <c r="C71">
        <v>22</v>
      </c>
      <c r="D71">
        <f t="shared" si="10"/>
        <v>0</v>
      </c>
      <c r="E71">
        <f t="shared" si="10"/>
        <v>0</v>
      </c>
      <c r="F71">
        <f t="shared" si="10"/>
        <v>0</v>
      </c>
      <c r="G71">
        <f t="shared" si="10"/>
        <v>0</v>
      </c>
      <c r="H71">
        <f t="shared" si="10"/>
        <v>0</v>
      </c>
      <c r="I71">
        <f t="shared" si="10"/>
        <v>0</v>
      </c>
      <c r="J71">
        <f t="shared" si="10"/>
        <v>0</v>
      </c>
      <c r="K71">
        <f t="shared" si="11"/>
        <v>0</v>
      </c>
    </row>
    <row r="72" spans="3:11" x14ac:dyDescent="0.2">
      <c r="C72">
        <v>24</v>
      </c>
      <c r="D72">
        <f t="shared" si="10"/>
        <v>0</v>
      </c>
      <c r="E72">
        <f t="shared" si="10"/>
        <v>0</v>
      </c>
      <c r="F72">
        <f t="shared" si="10"/>
        <v>0</v>
      </c>
      <c r="G72">
        <f t="shared" si="10"/>
        <v>0</v>
      </c>
      <c r="H72">
        <f t="shared" si="10"/>
        <v>0</v>
      </c>
      <c r="I72">
        <f t="shared" si="10"/>
        <v>0</v>
      </c>
      <c r="J72">
        <f t="shared" si="10"/>
        <v>0</v>
      </c>
      <c r="K72">
        <f t="shared" si="11"/>
        <v>0</v>
      </c>
    </row>
    <row r="74" spans="3:11" x14ac:dyDescent="0.2">
      <c r="D74">
        <f t="shared" ref="D74:K74" si="12">SUM(D61:D72)</f>
        <v>0</v>
      </c>
      <c r="E74">
        <f t="shared" si="12"/>
        <v>0</v>
      </c>
      <c r="F74">
        <f t="shared" si="12"/>
        <v>0</v>
      </c>
      <c r="G74">
        <f t="shared" si="12"/>
        <v>0</v>
      </c>
      <c r="H74">
        <f t="shared" si="12"/>
        <v>0</v>
      </c>
      <c r="I74">
        <f t="shared" si="12"/>
        <v>0</v>
      </c>
      <c r="J74">
        <f t="shared" si="12"/>
        <v>0</v>
      </c>
      <c r="K74">
        <f t="shared" si="12"/>
        <v>0</v>
      </c>
    </row>
    <row r="75" spans="3:11" x14ac:dyDescent="0.2">
      <c r="D75" s="59">
        <f>D74/C26</f>
        <v>0</v>
      </c>
      <c r="E75" s="59">
        <f>E74/C26</f>
        <v>0</v>
      </c>
      <c r="F75" s="59">
        <f>F74/C26</f>
        <v>0</v>
      </c>
      <c r="G75" s="59">
        <f>G74/C26</f>
        <v>0</v>
      </c>
      <c r="H75" s="59">
        <f>H74/C26</f>
        <v>0</v>
      </c>
      <c r="I75" s="59">
        <f>I74/C26</f>
        <v>0</v>
      </c>
      <c r="J75" s="59">
        <f>J74/C26</f>
        <v>0</v>
      </c>
      <c r="K75" s="59">
        <f>1-ROUND(D75,2)-ROUND(E75,2)-ROUND(F75,2)-ROUND(G75,2)-ROUND(H75,2)-ROUND(I75,2)-ROUND(J75,2)</f>
        <v>1</v>
      </c>
    </row>
  </sheetData>
  <mergeCells count="17">
    <mergeCell ref="D5:G5"/>
    <mergeCell ref="C7:F7"/>
    <mergeCell ref="D9:E9"/>
    <mergeCell ref="A11:A12"/>
    <mergeCell ref="B11:B12"/>
    <mergeCell ref="C11:C12"/>
    <mergeCell ref="D11:G11"/>
    <mergeCell ref="K11:K12"/>
    <mergeCell ref="L11:L12"/>
    <mergeCell ref="M11:M12"/>
    <mergeCell ref="N11:N12"/>
    <mergeCell ref="C31:D32"/>
    <mergeCell ref="E31:E32"/>
    <mergeCell ref="G31:K34"/>
    <mergeCell ref="L31:L34"/>
    <mergeCell ref="C33:D34"/>
    <mergeCell ref="E33:E34"/>
  </mergeCells>
  <conditionalFormatting sqref="K13:K24">
    <cfRule type="cellIs" dxfId="1" priority="2" operator="equal">
      <formula>C13</formula>
    </cfRule>
  </conditionalFormatting>
  <conditionalFormatting sqref="K13:K24">
    <cfRule type="cellIs" dxfId="0" priority="3" operator="notEqual">
      <formula>C13</formula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"Eigenes Szenario"</vt:lpstr>
      <vt:lpstr>Team1</vt:lpstr>
      <vt:lpstr>Team2</vt:lpstr>
      <vt:lpstr>Team3</vt:lpstr>
    </vt:vector>
  </TitlesOfParts>
  <Company>University of Victoria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BCL</dc:creator>
  <cp:lastModifiedBy>Sina Fietz</cp:lastModifiedBy>
  <cp:revision>9</cp:revision>
  <dcterms:created xsi:type="dcterms:W3CDTF">2015-03-03T20:25:03Z</dcterms:created>
  <dcterms:modified xsi:type="dcterms:W3CDTF">2019-11-12T14:23:28Z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University of Victoria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SaveCode">
    <vt:r8>652492046356</vt:r8>
  </property>
</Properties>
</file>